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F283" i="9"/>
  <c r="F282" i="9"/>
  <c r="H281" i="9"/>
  <c r="E281" i="9" s="1"/>
  <c r="G281" i="9"/>
  <c r="F281" i="9"/>
  <c r="B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L265" i="9"/>
  <c r="F265" i="9" s="1"/>
  <c r="E265" i="9"/>
  <c r="B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B259" i="9" s="1"/>
  <c r="E259" i="9"/>
  <c r="M258" i="9"/>
  <c r="L258" i="9"/>
  <c r="F258" i="9" s="1"/>
  <c r="B258" i="9" s="1"/>
  <c r="E258" i="9"/>
  <c r="M257" i="9"/>
  <c r="L257" i="9"/>
  <c r="F257" i="9" s="1"/>
  <c r="B257" i="9" s="1"/>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M251" i="9"/>
  <c r="L251" i="9"/>
  <c r="F251" i="9"/>
  <c r="B251" i="9" s="1"/>
  <c r="E251" i="9"/>
  <c r="M250" i="9"/>
  <c r="L250" i="9"/>
  <c r="F250" i="9" s="1"/>
  <c r="B250" i="9" s="1"/>
  <c r="E250" i="9"/>
  <c r="M249" i="9"/>
  <c r="L249" i="9"/>
  <c r="F249" i="9" s="1"/>
  <c r="B249" i="9" s="1"/>
  <c r="E249" i="9"/>
  <c r="M248" i="9"/>
  <c r="L248" i="9"/>
  <c r="F248" i="9" s="1"/>
  <c r="E248" i="9"/>
  <c r="M247" i="9"/>
  <c r="L247" i="9"/>
  <c r="F247" i="9"/>
  <c r="B247" i="9" s="1"/>
  <c r="E247" i="9"/>
  <c r="M246" i="9"/>
  <c r="L246" i="9"/>
  <c r="F246" i="9" s="1"/>
  <c r="B246" i="9" s="1"/>
  <c r="E246" i="9"/>
  <c r="M245" i="9"/>
  <c r="L245" i="9"/>
  <c r="F245" i="9" s="1"/>
  <c r="E245" i="9"/>
  <c r="B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M239" i="9"/>
  <c r="L239" i="9"/>
  <c r="F239" i="9"/>
  <c r="E239" i="9"/>
  <c r="M238" i="9"/>
  <c r="L238" i="9"/>
  <c r="F238" i="9" s="1"/>
  <c r="B238" i="9" s="1"/>
  <c r="E238" i="9"/>
  <c r="M237" i="9"/>
  <c r="L237" i="9"/>
  <c r="F237" i="9" s="1"/>
  <c r="E237" i="9"/>
  <c r="B237" i="9"/>
  <c r="M236" i="9"/>
  <c r="L236" i="9"/>
  <c r="F236" i="9" s="1"/>
  <c r="E236" i="9"/>
  <c r="M235" i="9"/>
  <c r="L235" i="9"/>
  <c r="F235" i="9"/>
  <c r="E235" i="9"/>
  <c r="M234" i="9"/>
  <c r="L234" i="9"/>
  <c r="F234" i="9" s="1"/>
  <c r="B234" i="9" s="1"/>
  <c r="E234" i="9"/>
  <c r="M233" i="9"/>
  <c r="L233" i="9"/>
  <c r="F233" i="9" s="1"/>
  <c r="B233" i="9" s="1"/>
  <c r="E233" i="9"/>
  <c r="M232" i="9"/>
  <c r="F232" i="9" s="1"/>
  <c r="L232" i="9"/>
  <c r="E232" i="9"/>
  <c r="M231" i="9"/>
  <c r="L231" i="9"/>
  <c r="F231" i="9"/>
  <c r="B231" i="9" s="1"/>
  <c r="E231" i="9"/>
  <c r="M230" i="9"/>
  <c r="L230" i="9"/>
  <c r="F230" i="9" s="1"/>
  <c r="B230" i="9" s="1"/>
  <c r="E230" i="9"/>
  <c r="M229" i="9"/>
  <c r="L229" i="9"/>
  <c r="F229" i="9" s="1"/>
  <c r="E229" i="9"/>
  <c r="B229" i="9"/>
  <c r="M228" i="9"/>
  <c r="L228" i="9"/>
  <c r="F228" i="9" s="1"/>
  <c r="E228" i="9"/>
  <c r="M227" i="9"/>
  <c r="L227" i="9"/>
  <c r="F227" i="9"/>
  <c r="E227" i="9"/>
  <c r="M226" i="9"/>
  <c r="L226" i="9"/>
  <c r="E226" i="9"/>
  <c r="H225" i="9"/>
  <c r="G225" i="9"/>
  <c r="F225" i="9"/>
  <c r="M224" i="9"/>
  <c r="L224" i="9"/>
  <c r="F224" i="9" s="1"/>
  <c r="E224" i="9"/>
  <c r="M223" i="9"/>
  <c r="L223" i="9"/>
  <c r="F223" i="9"/>
  <c r="B223" i="9" s="1"/>
  <c r="E223" i="9"/>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F70" i="9"/>
  <c r="H69" i="9"/>
  <c r="E69" i="9" s="1"/>
  <c r="B69" i="9" s="1"/>
  <c r="G69" i="9"/>
  <c r="F69" i="9"/>
  <c r="H68" i="9"/>
  <c r="G68" i="9"/>
  <c r="F68" i="9"/>
  <c r="H67" i="9"/>
  <c r="G67" i="9"/>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F58" i="9"/>
  <c r="H57" i="9"/>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G25" i="9"/>
  <c r="F25" i="9"/>
  <c r="H24" i="9"/>
  <c r="G24" i="9"/>
  <c r="E24" i="9" s="1"/>
  <c r="B24" i="9" s="1"/>
  <c r="F24" i="9"/>
  <c r="H23" i="9"/>
  <c r="G23" i="9"/>
  <c r="F23" i="9"/>
  <c r="H22" i="9"/>
  <c r="G22" i="9"/>
  <c r="E22" i="9" s="1"/>
  <c r="B22" i="9" s="1"/>
  <c r="F22" i="9"/>
  <c r="H21" i="9"/>
  <c r="G21" i="9"/>
  <c r="F21" i="9"/>
  <c r="F20" i="9"/>
  <c r="F4" i="9"/>
  <c r="O3" i="9"/>
  <c r="G274" i="9" s="1"/>
  <c r="E274" i="9" s="1"/>
  <c r="B274" i="9" s="1"/>
  <c r="I3" i="9"/>
  <c r="H3" i="9"/>
  <c r="G3" i="9"/>
  <c r="D101" i="8"/>
  <c r="C1576" i="1" s="1"/>
  <c r="D95" i="8"/>
  <c r="D90" i="8"/>
  <c r="D85" i="8"/>
  <c r="C1560" i="1" s="1"/>
  <c r="D80" i="8"/>
  <c r="D75" i="8"/>
  <c r="D70" i="8"/>
  <c r="D65" i="8"/>
  <c r="D60" i="8"/>
  <c r="D55" i="8"/>
  <c r="D50" i="8"/>
  <c r="D44" i="8"/>
  <c r="D36" i="8"/>
  <c r="D26" i="8"/>
  <c r="D24" i="8" s="1"/>
  <c r="C1499" i="1" s="1"/>
  <c r="H1499" i="1" s="1"/>
  <c r="D18" i="8"/>
  <c r="C1493" i="1" s="1"/>
  <c r="D8" i="8"/>
  <c r="D6" i="8" s="1"/>
  <c r="C1481" i="1" s="1"/>
  <c r="H1481" i="1" s="1"/>
  <c r="E44" i="7"/>
  <c r="D44" i="7"/>
  <c r="E39" i="7"/>
  <c r="D39" i="7"/>
  <c r="D38" i="7" s="1"/>
  <c r="H31" i="3" s="1"/>
  <c r="E38" i="7"/>
  <c r="E30" i="7"/>
  <c r="D30" i="7"/>
  <c r="E23" i="7"/>
  <c r="D23" i="7"/>
  <c r="E22" i="7"/>
  <c r="D22" i="7"/>
  <c r="H30" i="3" s="1"/>
  <c r="E14" i="7"/>
  <c r="D14" i="7"/>
  <c r="E7" i="7"/>
  <c r="E6" i="7" s="1"/>
  <c r="E5" i="7" s="1"/>
  <c r="I29" i="3"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D114" i="6" s="1"/>
  <c r="H27" i="3" s="1"/>
  <c r="E114" i="6"/>
  <c r="D1408"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E134" i="5" s="1"/>
  <c r="D1112" i="1" s="1"/>
  <c r="G1112" i="1" s="1"/>
  <c r="D135" i="5"/>
  <c r="D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D580" i="4" s="1"/>
  <c r="F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F418" i="4"/>
  <c r="E418" i="4"/>
  <c r="D418" i="4"/>
  <c r="E417" i="4"/>
  <c r="D417" i="4"/>
  <c r="F417" i="4" s="1"/>
  <c r="E416" i="4"/>
  <c r="E643" i="4" s="1"/>
  <c r="D416" i="4"/>
  <c r="D644" i="4" s="1"/>
  <c r="F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F268" i="4" s="1"/>
  <c r="D268" i="4"/>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3" i="4"/>
  <c r="D133" i="4"/>
  <c r="F132" i="4"/>
  <c r="F131" i="4"/>
  <c r="F130" i="4"/>
  <c r="F129" i="4"/>
  <c r="E128" i="4"/>
  <c r="D128" i="4"/>
  <c r="F128" i="4" s="1"/>
  <c r="F127" i="4"/>
  <c r="F126" i="4"/>
  <c r="E125" i="4"/>
  <c r="E124" i="4" s="1"/>
  <c r="D120" i="1" s="1"/>
  <c r="D125" i="4"/>
  <c r="D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E50" i="4" s="1"/>
  <c r="D59" i="4"/>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H1576" i="1"/>
  <c r="G1576" i="1"/>
  <c r="C1575" i="1"/>
  <c r="C1574" i="1"/>
  <c r="H1574" i="1" s="1"/>
  <c r="H1573" i="1"/>
  <c r="C1573" i="1"/>
  <c r="G1573" i="1" s="1"/>
  <c r="H1572" i="1"/>
  <c r="G1572" i="1"/>
  <c r="C1572" i="1"/>
  <c r="C1571" i="1"/>
  <c r="H1571" i="1" s="1"/>
  <c r="C1570" i="1"/>
  <c r="H1570" i="1" s="1"/>
  <c r="C1569" i="1"/>
  <c r="G1569" i="1" s="1"/>
  <c r="H1568" i="1"/>
  <c r="G1568" i="1"/>
  <c r="C1568" i="1"/>
  <c r="C1567" i="1"/>
  <c r="H1567" i="1" s="1"/>
  <c r="C1566" i="1"/>
  <c r="H1566" i="1" s="1"/>
  <c r="H1565" i="1"/>
  <c r="C1565" i="1"/>
  <c r="G1565" i="1" s="1"/>
  <c r="H1564" i="1"/>
  <c r="G1564" i="1"/>
  <c r="C1564" i="1"/>
  <c r="C1563" i="1"/>
  <c r="H1563" i="1" s="1"/>
  <c r="C1562" i="1"/>
  <c r="H1562" i="1" s="1"/>
  <c r="C1561" i="1"/>
  <c r="G1561" i="1" s="1"/>
  <c r="C1559" i="1"/>
  <c r="H1559" i="1" s="1"/>
  <c r="C1558" i="1"/>
  <c r="H1558" i="1" s="1"/>
  <c r="H1557" i="1"/>
  <c r="G1557" i="1"/>
  <c r="C1557" i="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C1547" i="1"/>
  <c r="H1547" i="1" s="1"/>
  <c r="C1546" i="1"/>
  <c r="H1546" i="1" s="1"/>
  <c r="H1545" i="1"/>
  <c r="G1545" i="1"/>
  <c r="C1545" i="1"/>
  <c r="H1544" i="1"/>
  <c r="G1544" i="1"/>
  <c r="C1544" i="1"/>
  <c r="C1543" i="1"/>
  <c r="H1543" i="1" s="1"/>
  <c r="C1542" i="1"/>
  <c r="H1542" i="1" s="1"/>
  <c r="C1541" i="1"/>
  <c r="H1541" i="1" s="1"/>
  <c r="C1540" i="1"/>
  <c r="G1540" i="1" s="1"/>
  <c r="C1539" i="1"/>
  <c r="H1539" i="1" s="1"/>
  <c r="C1538" i="1"/>
  <c r="H1538" i="1" s="1"/>
  <c r="C1537" i="1"/>
  <c r="H1537" i="1" s="1"/>
  <c r="G1536" i="1"/>
  <c r="C1536" i="1"/>
  <c r="H1536" i="1" s="1"/>
  <c r="C1535" i="1"/>
  <c r="H1535" i="1" s="1"/>
  <c r="C1534" i="1"/>
  <c r="H1534" i="1" s="1"/>
  <c r="G1533" i="1"/>
  <c r="C1533" i="1"/>
  <c r="H1533" i="1" s="1"/>
  <c r="H1532" i="1"/>
  <c r="C1532" i="1"/>
  <c r="G1532" i="1" s="1"/>
  <c r="C1531" i="1"/>
  <c r="H1531" i="1" s="1"/>
  <c r="H1529" i="1"/>
  <c r="C1529" i="1"/>
  <c r="G1529" i="1" s="1"/>
  <c r="G1528" i="1"/>
  <c r="C1528" i="1"/>
  <c r="H1528" i="1" s="1"/>
  <c r="C1527" i="1"/>
  <c r="H1527" i="1" s="1"/>
  <c r="C1526" i="1"/>
  <c r="H1526" i="1" s="1"/>
  <c r="H1525" i="1"/>
  <c r="C1525" i="1"/>
  <c r="G1525" i="1" s="1"/>
  <c r="C1523" i="1"/>
  <c r="H1523" i="1" s="1"/>
  <c r="C1522" i="1"/>
  <c r="H1522" i="1" s="1"/>
  <c r="H1521" i="1"/>
  <c r="C1521" i="1"/>
  <c r="G1521" i="1" s="1"/>
  <c r="G1520" i="1"/>
  <c r="C1520" i="1"/>
  <c r="H1520" i="1" s="1"/>
  <c r="C1519" i="1"/>
  <c r="H1519" i="1" s="1"/>
  <c r="G1516" i="1"/>
  <c r="C1516" i="1"/>
  <c r="H1516" i="1" s="1"/>
  <c r="C1515" i="1"/>
  <c r="H1515" i="1" s="1"/>
  <c r="H1514" i="1"/>
  <c r="C1514" i="1"/>
  <c r="G1514" i="1" s="1"/>
  <c r="H1513" i="1"/>
  <c r="G1513" i="1"/>
  <c r="C1513" i="1"/>
  <c r="G1512" i="1"/>
  <c r="C1512" i="1"/>
  <c r="H1512" i="1" s="1"/>
  <c r="C1511" i="1"/>
  <c r="H1511" i="1" s="1"/>
  <c r="G1510" i="1"/>
  <c r="C1510" i="1"/>
  <c r="H1510" i="1" s="1"/>
  <c r="H1509" i="1"/>
  <c r="C1509" i="1"/>
  <c r="G1509" i="1" s="1"/>
  <c r="C1508" i="1"/>
  <c r="H1508" i="1" s="1"/>
  <c r="C1507" i="1"/>
  <c r="H1507" i="1" s="1"/>
  <c r="C1506" i="1"/>
  <c r="H1506" i="1" s="1"/>
  <c r="C1505" i="1"/>
  <c r="G1505" i="1" s="1"/>
  <c r="C1504" i="1"/>
  <c r="H1504" i="1" s="1"/>
  <c r="C1503" i="1"/>
  <c r="H1503" i="1" s="1"/>
  <c r="C1502" i="1"/>
  <c r="H1502" i="1" s="1"/>
  <c r="H1500" i="1"/>
  <c r="G1500" i="1"/>
  <c r="C1500" i="1"/>
  <c r="C1498" i="1"/>
  <c r="H1498" i="1" s="1"/>
  <c r="C1497" i="1"/>
  <c r="G1497" i="1" s="1"/>
  <c r="G1496" i="1"/>
  <c r="C1496" i="1"/>
  <c r="H1496" i="1" s="1"/>
  <c r="C1495" i="1"/>
  <c r="H1495" i="1" s="1"/>
  <c r="H1494" i="1"/>
  <c r="G1494" i="1"/>
  <c r="C1494" i="1"/>
  <c r="G1492" i="1"/>
  <c r="C1492" i="1"/>
  <c r="H1492" i="1" s="1"/>
  <c r="C1491" i="1"/>
  <c r="H1491" i="1" s="1"/>
  <c r="G1490" i="1"/>
  <c r="C1490" i="1"/>
  <c r="H1490" i="1" s="1"/>
  <c r="H1489" i="1"/>
  <c r="C1489" i="1"/>
  <c r="G1489" i="1" s="1"/>
  <c r="C1488" i="1"/>
  <c r="H1488" i="1" s="1"/>
  <c r="C1487" i="1"/>
  <c r="H1487" i="1" s="1"/>
  <c r="G1486" i="1"/>
  <c r="C1486" i="1"/>
  <c r="H1486" i="1" s="1"/>
  <c r="H1485" i="1"/>
  <c r="C1485" i="1"/>
  <c r="G1485" i="1" s="1"/>
  <c r="C1484" i="1"/>
  <c r="H1484" i="1" s="1"/>
  <c r="C1482" i="1"/>
  <c r="H1482" i="1" s="1"/>
  <c r="C1480" i="1"/>
  <c r="H1480" i="1" s="1"/>
  <c r="H1479" i="1"/>
  <c r="G1479" i="1"/>
  <c r="I1479" i="1" s="1"/>
  <c r="D1479" i="1"/>
  <c r="C1479" i="1"/>
  <c r="J1479" i="1" s="1"/>
  <c r="D1478" i="1"/>
  <c r="J1478" i="1" s="1"/>
  <c r="C1478" i="1"/>
  <c r="H1478" i="1" s="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3" i="1" s="1"/>
  <c r="H1472" i="1"/>
  <c r="G1472" i="1"/>
  <c r="I1472" i="1" s="1"/>
  <c r="D1472" i="1"/>
  <c r="J1472" i="1" s="1"/>
  <c r="C1472" i="1"/>
  <c r="D1471" i="1"/>
  <c r="J1471" i="1" s="1"/>
  <c r="C1471" i="1"/>
  <c r="H1471" i="1" s="1"/>
  <c r="D1470" i="1"/>
  <c r="C1470" i="1"/>
  <c r="H1470" i="1" s="1"/>
  <c r="D1469" i="1"/>
  <c r="C1469" i="1"/>
  <c r="H1469" i="1" s="1"/>
  <c r="H1468" i="1"/>
  <c r="D1468" i="1"/>
  <c r="C1468" i="1"/>
  <c r="G1468" i="1" s="1"/>
  <c r="I1468" i="1" s="1"/>
  <c r="D1467" i="1"/>
  <c r="J1467" i="1" s="1"/>
  <c r="C1467" i="1"/>
  <c r="H1467" i="1" s="1"/>
  <c r="H1466" i="1"/>
  <c r="D1466" i="1"/>
  <c r="C1466" i="1"/>
  <c r="G1466" i="1" s="1"/>
  <c r="I1466" i="1" s="1"/>
  <c r="D1465" i="1"/>
  <c r="J1465" i="1" s="1"/>
  <c r="C1465" i="1"/>
  <c r="H1465" i="1" s="1"/>
  <c r="H1464" i="1"/>
  <c r="D1464" i="1"/>
  <c r="C1464" i="1"/>
  <c r="G1464" i="1" s="1"/>
  <c r="I1464" i="1" s="1"/>
  <c r="D1463" i="1"/>
  <c r="J1463" i="1" s="1"/>
  <c r="C1463" i="1"/>
  <c r="H1462" i="1"/>
  <c r="D1462" i="1"/>
  <c r="C1462" i="1"/>
  <c r="G1462" i="1" s="1"/>
  <c r="I1462" i="1" s="1"/>
  <c r="H1461" i="1"/>
  <c r="D1461" i="1"/>
  <c r="C1461" i="1"/>
  <c r="G1461" i="1" s="1"/>
  <c r="D1460" i="1"/>
  <c r="J1460" i="1" s="1"/>
  <c r="C1460" i="1"/>
  <c r="H1460" i="1" s="1"/>
  <c r="H1459" i="1"/>
  <c r="D1459" i="1"/>
  <c r="C1459" i="1"/>
  <c r="G1459" i="1" s="1"/>
  <c r="I1459" i="1" s="1"/>
  <c r="D1458" i="1"/>
  <c r="J1458" i="1" s="1"/>
  <c r="C1458" i="1"/>
  <c r="H1457" i="1"/>
  <c r="D1457" i="1"/>
  <c r="C1457" i="1"/>
  <c r="G1457" i="1" s="1"/>
  <c r="I1457" i="1" s="1"/>
  <c r="D1456" i="1"/>
  <c r="J1456" i="1" s="1"/>
  <c r="C1456" i="1"/>
  <c r="H1455" i="1"/>
  <c r="D1455" i="1"/>
  <c r="C1455" i="1"/>
  <c r="G1455" i="1" s="1"/>
  <c r="I1455" i="1" s="1"/>
  <c r="H1454" i="1"/>
  <c r="D1454" i="1"/>
  <c r="C1454" i="1"/>
  <c r="G1454" i="1" s="1"/>
  <c r="H1453" i="1"/>
  <c r="D1453" i="1"/>
  <c r="C1453" i="1"/>
  <c r="G1453" i="1" s="1"/>
  <c r="D1452" i="1"/>
  <c r="J1452" i="1" s="1"/>
  <c r="C1452" i="1"/>
  <c r="H1452" i="1" s="1"/>
  <c r="H1451" i="1"/>
  <c r="D1451" i="1"/>
  <c r="C1451" i="1"/>
  <c r="G1451" i="1" s="1"/>
  <c r="I1451" i="1" s="1"/>
  <c r="D1450" i="1"/>
  <c r="J1450" i="1" s="1"/>
  <c r="C1450" i="1"/>
  <c r="H1450" i="1" s="1"/>
  <c r="H1449" i="1"/>
  <c r="D1449" i="1"/>
  <c r="C1449" i="1"/>
  <c r="G1449" i="1" s="1"/>
  <c r="I1449" i="1" s="1"/>
  <c r="D1448" i="1"/>
  <c r="J1448" i="1" s="1"/>
  <c r="C1448" i="1"/>
  <c r="H1448" i="1" s="1"/>
  <c r="H1447" i="1"/>
  <c r="D1447" i="1"/>
  <c r="C1447" i="1"/>
  <c r="G1447" i="1" s="1"/>
  <c r="I1447" i="1" s="1"/>
  <c r="D1446" i="1"/>
  <c r="J1446" i="1" s="1"/>
  <c r="C1446" i="1"/>
  <c r="G1445" i="1"/>
  <c r="D1445" i="1"/>
  <c r="C1445" i="1"/>
  <c r="J1445" i="1" s="1"/>
  <c r="D1444" i="1"/>
  <c r="C1444" i="1"/>
  <c r="H1444" i="1" s="1"/>
  <c r="G1443" i="1"/>
  <c r="D1443" i="1"/>
  <c r="C1443" i="1"/>
  <c r="J1443" i="1" s="1"/>
  <c r="D1442" i="1"/>
  <c r="C1442" i="1"/>
  <c r="H1442" i="1" s="1"/>
  <c r="H1441" i="1"/>
  <c r="G1441" i="1"/>
  <c r="I1441" i="1" s="1"/>
  <c r="D1441" i="1"/>
  <c r="C1441" i="1"/>
  <c r="J1441" i="1" s="1"/>
  <c r="D1440" i="1"/>
  <c r="C1440" i="1"/>
  <c r="H1440" i="1" s="1"/>
  <c r="D1439" i="1"/>
  <c r="G1439" i="1" s="1"/>
  <c r="C1439" i="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G1410" i="1" s="1"/>
  <c r="C1410" i="1"/>
  <c r="D1409" i="1"/>
  <c r="G1409" i="1" s="1"/>
  <c r="C1409" i="1"/>
  <c r="C1408" i="1"/>
  <c r="D1407" i="1"/>
  <c r="C1407" i="1"/>
  <c r="H1407" i="1" s="1"/>
  <c r="H1406" i="1"/>
  <c r="G1406" i="1"/>
  <c r="D1406" i="1"/>
  <c r="C1406" i="1"/>
  <c r="H1405" i="1"/>
  <c r="G1405" i="1"/>
  <c r="D1405" i="1"/>
  <c r="C1405" i="1"/>
  <c r="H1404" i="1"/>
  <c r="G1404" i="1"/>
  <c r="D1404" i="1"/>
  <c r="C1404" i="1"/>
  <c r="H1403" i="1"/>
  <c r="G1403" i="1"/>
  <c r="D1403" i="1"/>
  <c r="C1403" i="1"/>
  <c r="H1402" i="1"/>
  <c r="G1402" i="1"/>
  <c r="D1402" i="1"/>
  <c r="C1402" i="1"/>
  <c r="D1401" i="1"/>
  <c r="C1401" i="1"/>
  <c r="H1401" i="1" s="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9" i="1" s="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D1265" i="1"/>
  <c r="H1265" i="1" s="1"/>
  <c r="C1265" i="1"/>
  <c r="H1264" i="1"/>
  <c r="D1264" i="1"/>
  <c r="C1264" i="1"/>
  <c r="G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C1245" i="1"/>
  <c r="G1245" i="1" s="1"/>
  <c r="D1244" i="1"/>
  <c r="C1244" i="1"/>
  <c r="D1243" i="1"/>
  <c r="C1243" i="1"/>
  <c r="G1243" i="1" s="1"/>
  <c r="D1242" i="1"/>
  <c r="C1242" i="1"/>
  <c r="D1241" i="1"/>
  <c r="C1241" i="1"/>
  <c r="H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C1233" i="1"/>
  <c r="G1233" i="1" s="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D1223" i="1"/>
  <c r="C1223" i="1"/>
  <c r="G1223" i="1" s="1"/>
  <c r="D1222" i="1"/>
  <c r="H1221" i="1"/>
  <c r="G1221" i="1"/>
  <c r="D1221" i="1"/>
  <c r="C1221" i="1"/>
  <c r="H1220" i="1"/>
  <c r="G1220" i="1"/>
  <c r="D1220" i="1"/>
  <c r="C1220" i="1"/>
  <c r="H1219" i="1"/>
  <c r="G1219" i="1"/>
  <c r="D1219" i="1"/>
  <c r="C1219" i="1"/>
  <c r="D1218" i="1"/>
  <c r="H1218" i="1" s="1"/>
  <c r="C1218" i="1"/>
  <c r="G1218" i="1" s="1"/>
  <c r="D1217" i="1"/>
  <c r="G1217" i="1" s="1"/>
  <c r="C1217" i="1"/>
  <c r="D1216" i="1"/>
  <c r="C1216"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H1165" i="1" s="1"/>
  <c r="C1165" i="1"/>
  <c r="H1164" i="1"/>
  <c r="G1164" i="1"/>
  <c r="D1164" i="1"/>
  <c r="C1164" i="1"/>
  <c r="H1163" i="1"/>
  <c r="G1163" i="1"/>
  <c r="D1163" i="1"/>
  <c r="C1163" i="1"/>
  <c r="H1162" i="1"/>
  <c r="G1162" i="1"/>
  <c r="D1162" i="1"/>
  <c r="C1162" i="1"/>
  <c r="H1161" i="1"/>
  <c r="D1161" i="1"/>
  <c r="G1161" i="1" s="1"/>
  <c r="C1161" i="1"/>
  <c r="D1160" i="1"/>
  <c r="G1160" i="1" s="1"/>
  <c r="C1160" i="1"/>
  <c r="H1160" i="1" s="1"/>
  <c r="H1159" i="1"/>
  <c r="G1159" i="1"/>
  <c r="D1159" i="1"/>
  <c r="C1159" i="1"/>
  <c r="H1158" i="1"/>
  <c r="G1158" i="1"/>
  <c r="D1158" i="1"/>
  <c r="C1158" i="1"/>
  <c r="D1157" i="1"/>
  <c r="G1157" i="1" s="1"/>
  <c r="C1157" i="1"/>
  <c r="H1157" i="1" s="1"/>
  <c r="D1156" i="1"/>
  <c r="C1156"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D1144" i="1"/>
  <c r="C1144" i="1"/>
  <c r="G1144" i="1" s="1"/>
  <c r="H1143" i="1"/>
  <c r="G1143" i="1"/>
  <c r="D1143" i="1"/>
  <c r="C1143" i="1"/>
  <c r="D1142" i="1"/>
  <c r="H1141" i="1"/>
  <c r="G1141" i="1"/>
  <c r="D1141" i="1"/>
  <c r="C1141" i="1"/>
  <c r="H1140" i="1"/>
  <c r="G1140" i="1"/>
  <c r="D1140" i="1"/>
  <c r="C1140" i="1"/>
  <c r="H1139" i="1"/>
  <c r="G1139" i="1"/>
  <c r="D1139" i="1"/>
  <c r="C1139" i="1"/>
  <c r="H1138" i="1"/>
  <c r="G1138" i="1"/>
  <c r="D1138" i="1"/>
  <c r="C1138" i="1"/>
  <c r="D1137" i="1"/>
  <c r="C1137" i="1"/>
  <c r="H1136" i="1"/>
  <c r="D1136" i="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G1116" i="1"/>
  <c r="D1116" i="1"/>
  <c r="C1116" i="1"/>
  <c r="H1115" i="1"/>
  <c r="G1115" i="1"/>
  <c r="D1115" i="1"/>
  <c r="C1115" i="1"/>
  <c r="H1114" i="1"/>
  <c r="G1114" i="1"/>
  <c r="D1114" i="1"/>
  <c r="C1114" i="1"/>
  <c r="D1113" i="1"/>
  <c r="G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G1056" i="1" s="1"/>
  <c r="H1055" i="1"/>
  <c r="G1055" i="1"/>
  <c r="D1055" i="1"/>
  <c r="C1055" i="1"/>
  <c r="D1054" i="1"/>
  <c r="C1054" i="1"/>
  <c r="G1054" i="1" s="1"/>
  <c r="H1053" i="1"/>
  <c r="G1053" i="1"/>
  <c r="D1053" i="1"/>
  <c r="C1053" i="1"/>
  <c r="H1052" i="1"/>
  <c r="D1052" i="1"/>
  <c r="G1052" i="1" s="1"/>
  <c r="C1052" i="1"/>
  <c r="H1051" i="1"/>
  <c r="G1051" i="1"/>
  <c r="D1051" i="1"/>
  <c r="C1051" i="1"/>
  <c r="D1050" i="1"/>
  <c r="G1050" i="1" s="1"/>
  <c r="C1050" i="1"/>
  <c r="H1049" i="1"/>
  <c r="G1049" i="1"/>
  <c r="D1049" i="1"/>
  <c r="C1049"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D1032" i="1"/>
  <c r="G1032" i="1" s="1"/>
  <c r="C1032" i="1"/>
  <c r="H1031" i="1"/>
  <c r="G1031" i="1"/>
  <c r="D1031" i="1"/>
  <c r="C1031" i="1"/>
  <c r="C1030" i="1"/>
  <c r="H1029" i="1"/>
  <c r="G1029" i="1"/>
  <c r="D1029" i="1"/>
  <c r="C1029" i="1"/>
  <c r="D1028" i="1"/>
  <c r="G1028" i="1" s="1"/>
  <c r="C1028" i="1"/>
  <c r="H1027" i="1"/>
  <c r="G1027" i="1"/>
  <c r="D1027" i="1"/>
  <c r="C1027" i="1"/>
  <c r="D1026" i="1"/>
  <c r="G1026" i="1" s="1"/>
  <c r="C1026" i="1"/>
  <c r="D1025" i="1"/>
  <c r="C1025" i="1"/>
  <c r="H1024" i="1"/>
  <c r="G1024" i="1"/>
  <c r="D1024" i="1"/>
  <c r="C1024"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H1014" i="1" s="1"/>
  <c r="C1014" i="1"/>
  <c r="D1013" i="1"/>
  <c r="C1013" i="1"/>
  <c r="G1013" i="1" s="1"/>
  <c r="D1012" i="1"/>
  <c r="C1012" i="1"/>
  <c r="H1011" i="1"/>
  <c r="G1011" i="1"/>
  <c r="D1011" i="1"/>
  <c r="C1011" i="1"/>
  <c r="H1010" i="1"/>
  <c r="G1010" i="1"/>
  <c r="D1010" i="1"/>
  <c r="C1010" i="1"/>
  <c r="H1009" i="1"/>
  <c r="G1009" i="1"/>
  <c r="D1009" i="1"/>
  <c r="C1009" i="1"/>
  <c r="D1008" i="1"/>
  <c r="H1008" i="1" s="1"/>
  <c r="C1008" i="1"/>
  <c r="G1008" i="1" s="1"/>
  <c r="C1007" i="1"/>
  <c r="D1006" i="1"/>
  <c r="C1006" i="1"/>
  <c r="H1005" i="1"/>
  <c r="G1005" i="1"/>
  <c r="D1005" i="1"/>
  <c r="C1005" i="1"/>
  <c r="D1004" i="1"/>
  <c r="C1004" i="1"/>
  <c r="D1003" i="1"/>
  <c r="C1003" i="1"/>
  <c r="H1002" i="1"/>
  <c r="G1002" i="1"/>
  <c r="D1002" i="1"/>
  <c r="C1002" i="1"/>
  <c r="H1001" i="1"/>
  <c r="D1001" i="1"/>
  <c r="C1001" i="1"/>
  <c r="G1001" i="1" s="1"/>
  <c r="G1000" i="1"/>
  <c r="D1000" i="1"/>
  <c r="H1000" i="1" s="1"/>
  <c r="C1000" i="1"/>
  <c r="D999" i="1"/>
  <c r="H999" i="1" s="1"/>
  <c r="C999" i="1"/>
  <c r="G999" i="1" s="1"/>
  <c r="D998" i="1"/>
  <c r="H998" i="1" s="1"/>
  <c r="C998" i="1"/>
  <c r="G998" i="1" s="1"/>
  <c r="D997" i="1"/>
  <c r="C997" i="1"/>
  <c r="D996" i="1"/>
  <c r="H996" i="1" s="1"/>
  <c r="C996" i="1"/>
  <c r="D995" i="1"/>
  <c r="G995" i="1" s="1"/>
  <c r="C995" i="1"/>
  <c r="D994" i="1"/>
  <c r="C994" i="1"/>
  <c r="D993" i="1"/>
  <c r="H993" i="1" s="1"/>
  <c r="C993" i="1"/>
  <c r="H992" i="1"/>
  <c r="G992" i="1"/>
  <c r="D992" i="1"/>
  <c r="C992" i="1"/>
  <c r="D991" i="1"/>
  <c r="H989" i="1"/>
  <c r="G989" i="1"/>
  <c r="D989" i="1"/>
  <c r="C989" i="1"/>
  <c r="H988" i="1"/>
  <c r="G988" i="1"/>
  <c r="D988" i="1"/>
  <c r="C988" i="1"/>
  <c r="D987" i="1"/>
  <c r="C987" i="1"/>
  <c r="G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D824" i="1"/>
  <c r="C824" i="1"/>
  <c r="H824" i="1" s="1"/>
  <c r="D823" i="1"/>
  <c r="G823" i="1" s="1"/>
  <c r="C823" i="1"/>
  <c r="H823" i="1" s="1"/>
  <c r="H822" i="1"/>
  <c r="G822" i="1"/>
  <c r="D822" i="1"/>
  <c r="C822" i="1"/>
  <c r="H821" i="1"/>
  <c r="G821" i="1"/>
  <c r="D821" i="1"/>
  <c r="C821" i="1"/>
  <c r="H820" i="1"/>
  <c r="G820" i="1"/>
  <c r="D820" i="1"/>
  <c r="C820" i="1"/>
  <c r="H819" i="1"/>
  <c r="G819" i="1"/>
  <c r="D819" i="1"/>
  <c r="C819" i="1"/>
  <c r="H818" i="1"/>
  <c r="G818" i="1"/>
  <c r="D818" i="1"/>
  <c r="C818" i="1"/>
  <c r="D817" i="1"/>
  <c r="C817" i="1"/>
  <c r="H817" i="1" s="1"/>
  <c r="D816" i="1"/>
  <c r="H816" i="1" s="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D762" i="1"/>
  <c r="C762" i="1"/>
  <c r="G762" i="1" s="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D753" i="1"/>
  <c r="C753" i="1"/>
  <c r="H753" i="1" s="1"/>
  <c r="D752" i="1"/>
  <c r="C752" i="1"/>
  <c r="H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H717" i="1"/>
  <c r="G717" i="1"/>
  <c r="D717" i="1"/>
  <c r="C717" i="1"/>
  <c r="H716" i="1"/>
  <c r="G716" i="1"/>
  <c r="D716" i="1"/>
  <c r="C716" i="1"/>
  <c r="D715" i="1"/>
  <c r="C715" i="1"/>
  <c r="H715" i="1" s="1"/>
  <c r="H714" i="1"/>
  <c r="G714" i="1"/>
  <c r="D714" i="1"/>
  <c r="C714" i="1"/>
  <c r="G713" i="1"/>
  <c r="D713" i="1"/>
  <c r="C713" i="1"/>
  <c r="H713" i="1" s="1"/>
  <c r="H712" i="1"/>
  <c r="G712" i="1"/>
  <c r="D712" i="1"/>
  <c r="C712" i="1"/>
  <c r="H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C658" i="1"/>
  <c r="D657" i="1"/>
  <c r="H657" i="1" s="1"/>
  <c r="C657" i="1"/>
  <c r="H656" i="1"/>
  <c r="G656" i="1"/>
  <c r="D656" i="1"/>
  <c r="C656" i="1"/>
  <c r="H655" i="1"/>
  <c r="D655" i="1"/>
  <c r="C655" i="1"/>
  <c r="H654" i="1"/>
  <c r="D654" i="1"/>
  <c r="C654" i="1"/>
  <c r="H653" i="1"/>
  <c r="G653" i="1"/>
  <c r="D653" i="1"/>
  <c r="C653" i="1"/>
  <c r="H652" i="1"/>
  <c r="G652" i="1"/>
  <c r="D652" i="1"/>
  <c r="C652" i="1"/>
  <c r="H651" i="1"/>
  <c r="G651" i="1"/>
  <c r="D651" i="1"/>
  <c r="C651" i="1"/>
  <c r="H650" i="1"/>
  <c r="G650" i="1"/>
  <c r="D650" i="1"/>
  <c r="C650" i="1"/>
  <c r="H649" i="1"/>
  <c r="G649" i="1"/>
  <c r="D649" i="1"/>
  <c r="C649" i="1"/>
  <c r="H648" i="1"/>
  <c r="D648" i="1"/>
  <c r="C648" i="1"/>
  <c r="G648" i="1" s="1"/>
  <c r="H647" i="1"/>
  <c r="G647" i="1"/>
  <c r="D647" i="1"/>
  <c r="C647" i="1"/>
  <c r="D646" i="1"/>
  <c r="H646" i="1" s="1"/>
  <c r="C646" i="1"/>
  <c r="D645" i="1"/>
  <c r="D644" i="1"/>
  <c r="C644" i="1"/>
  <c r="G644" i="1" s="1"/>
  <c r="D643" i="1"/>
  <c r="G643" i="1" s="1"/>
  <c r="C643" i="1"/>
  <c r="H643" i="1" s="1"/>
  <c r="D642" i="1"/>
  <c r="H642" i="1" s="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G412" i="1" s="1"/>
  <c r="C412" i="1"/>
  <c r="H412" i="1" s="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G398" i="1" s="1"/>
  <c r="C398" i="1"/>
  <c r="H398" i="1" s="1"/>
  <c r="D397" i="1"/>
  <c r="G397" i="1" s="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G389" i="1"/>
  <c r="D389" i="1"/>
  <c r="C389" i="1"/>
  <c r="H389" i="1" s="1"/>
  <c r="D388" i="1"/>
  <c r="C388" i="1"/>
  <c r="H388" i="1" s="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D374" i="1"/>
  <c r="G374" i="1" s="1"/>
  <c r="C374" i="1"/>
  <c r="D373" i="1"/>
  <c r="G373" i="1" s="1"/>
  <c r="C373" i="1"/>
  <c r="H372" i="1"/>
  <c r="G372" i="1"/>
  <c r="D372" i="1"/>
  <c r="C372" i="1"/>
  <c r="D371" i="1"/>
  <c r="C371" i="1"/>
  <c r="H371" i="1" s="1"/>
  <c r="H370" i="1"/>
  <c r="G370" i="1"/>
  <c r="D370" i="1"/>
  <c r="C370" i="1"/>
  <c r="H369" i="1"/>
  <c r="G369" i="1"/>
  <c r="D369" i="1"/>
  <c r="C369" i="1"/>
  <c r="H368" i="1"/>
  <c r="G368" i="1"/>
  <c r="D368" i="1"/>
  <c r="C368" i="1"/>
  <c r="H367" i="1"/>
  <c r="D367" i="1"/>
  <c r="G367" i="1" s="1"/>
  <c r="C367" i="1"/>
  <c r="H366" i="1"/>
  <c r="D366" i="1"/>
  <c r="C366" i="1"/>
  <c r="G366" i="1" s="1"/>
  <c r="D365" i="1"/>
  <c r="C365" i="1"/>
  <c r="H365" i="1" s="1"/>
  <c r="D364" i="1"/>
  <c r="C364" i="1"/>
  <c r="H363" i="1"/>
  <c r="D363" i="1"/>
  <c r="C363" i="1"/>
  <c r="H362" i="1"/>
  <c r="D362" i="1"/>
  <c r="G362" i="1" s="1"/>
  <c r="C362" i="1"/>
  <c r="H361" i="1"/>
  <c r="G361" i="1"/>
  <c r="D361" i="1"/>
  <c r="C361" i="1"/>
  <c r="H360" i="1"/>
  <c r="G360" i="1"/>
  <c r="D360" i="1"/>
  <c r="C360" i="1"/>
  <c r="H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G348" i="1" s="1"/>
  <c r="C348" i="1"/>
  <c r="D347" i="1"/>
  <c r="G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C308" i="1"/>
  <c r="G308" i="1" s="1"/>
  <c r="D307" i="1"/>
  <c r="H307" i="1" s="1"/>
  <c r="C307" i="1"/>
  <c r="H306" i="1"/>
  <c r="D306" i="1"/>
  <c r="C306" i="1"/>
  <c r="G306"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C276" i="1"/>
  <c r="D275" i="1"/>
  <c r="C275" i="1"/>
  <c r="H274" i="1"/>
  <c r="G274" i="1"/>
  <c r="D274" i="1"/>
  <c r="C274" i="1"/>
  <c r="H273" i="1"/>
  <c r="G273" i="1"/>
  <c r="D273" i="1"/>
  <c r="C273" i="1"/>
  <c r="H272" i="1"/>
  <c r="G272" i="1"/>
  <c r="D272" i="1"/>
  <c r="C272" i="1"/>
  <c r="H271" i="1"/>
  <c r="G271" i="1"/>
  <c r="D271" i="1"/>
  <c r="C271" i="1"/>
  <c r="D270" i="1"/>
  <c r="C270" i="1"/>
  <c r="G270" i="1" s="1"/>
  <c r="D269" i="1"/>
  <c r="C269" i="1"/>
  <c r="G269" i="1" s="1"/>
  <c r="H268" i="1"/>
  <c r="G268" i="1"/>
  <c r="D268" i="1"/>
  <c r="C268" i="1"/>
  <c r="H267" i="1"/>
  <c r="G267" i="1"/>
  <c r="D267" i="1"/>
  <c r="C267" i="1"/>
  <c r="D266" i="1"/>
  <c r="C266" i="1"/>
  <c r="D265" i="1"/>
  <c r="C265" i="1"/>
  <c r="G265" i="1" s="1"/>
  <c r="D264" i="1"/>
  <c r="C264" i="1"/>
  <c r="H263" i="1"/>
  <c r="G263" i="1"/>
  <c r="D263" i="1"/>
  <c r="C263" i="1"/>
  <c r="H262" i="1"/>
  <c r="G262" i="1"/>
  <c r="D262" i="1"/>
  <c r="C262" i="1"/>
  <c r="D261" i="1"/>
  <c r="C261" i="1"/>
  <c r="G261" i="1" s="1"/>
  <c r="D260" i="1"/>
  <c r="C260" i="1"/>
  <c r="G260" i="1" s="1"/>
  <c r="H258" i="1"/>
  <c r="G258" i="1"/>
  <c r="D258" i="1"/>
  <c r="C258" i="1"/>
  <c r="D257" i="1"/>
  <c r="C257" i="1"/>
  <c r="G257" i="1" s="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D236" i="1"/>
  <c r="H236" i="1" s="1"/>
  <c r="C236" i="1"/>
  <c r="H235" i="1"/>
  <c r="G235" i="1"/>
  <c r="D235" i="1"/>
  <c r="C235" i="1"/>
  <c r="H234" i="1"/>
  <c r="G234" i="1"/>
  <c r="D234" i="1"/>
  <c r="C234" i="1"/>
  <c r="D233" i="1"/>
  <c r="C233" i="1"/>
  <c r="H233" i="1" s="1"/>
  <c r="D232" i="1"/>
  <c r="C232" i="1"/>
  <c r="H232" i="1" s="1"/>
  <c r="H231" i="1"/>
  <c r="G231" i="1"/>
  <c r="D231" i="1"/>
  <c r="C231" i="1"/>
  <c r="H230" i="1"/>
  <c r="G230" i="1"/>
  <c r="D230" i="1"/>
  <c r="C230" i="1"/>
  <c r="D229" i="1"/>
  <c r="C229" i="1"/>
  <c r="H229" i="1" s="1"/>
  <c r="D228" i="1"/>
  <c r="H228" i="1" s="1"/>
  <c r="C228" i="1"/>
  <c r="H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D218" i="1"/>
  <c r="C218" i="1"/>
  <c r="H217" i="1"/>
  <c r="G217" i="1"/>
  <c r="D217" i="1"/>
  <c r="C217" i="1"/>
  <c r="H216" i="1"/>
  <c r="G216" i="1"/>
  <c r="D216" i="1"/>
  <c r="C216" i="1"/>
  <c r="D215" i="1"/>
  <c r="H215" i="1" s="1"/>
  <c r="C215" i="1"/>
  <c r="H214" i="1"/>
  <c r="G214" i="1"/>
  <c r="D214" i="1"/>
  <c r="C214" i="1"/>
  <c r="H213" i="1"/>
  <c r="G213" i="1"/>
  <c r="D213" i="1"/>
  <c r="C213" i="1"/>
  <c r="H212" i="1"/>
  <c r="G212" i="1"/>
  <c r="D212" i="1"/>
  <c r="C212" i="1"/>
  <c r="D211" i="1"/>
  <c r="H210" i="1"/>
  <c r="G210" i="1"/>
  <c r="D210" i="1"/>
  <c r="C210" i="1"/>
  <c r="D209" i="1"/>
  <c r="C209" i="1"/>
  <c r="D208" i="1"/>
  <c r="H208" i="1" s="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D191" i="1"/>
  <c r="C191" i="1"/>
  <c r="H191" i="1" s="1"/>
  <c r="H190" i="1"/>
  <c r="G190" i="1"/>
  <c r="D190" i="1"/>
  <c r="C190" i="1"/>
  <c r="D189" i="1"/>
  <c r="C189" i="1"/>
  <c r="H189" i="1" s="1"/>
  <c r="D188" i="1"/>
  <c r="C188" i="1"/>
  <c r="H188" i="1" s="1"/>
  <c r="H187" i="1"/>
  <c r="D187" i="1"/>
  <c r="G187" i="1" s="1"/>
  <c r="C187" i="1"/>
  <c r="H186" i="1"/>
  <c r="D186" i="1"/>
  <c r="G186" i="1" s="1"/>
  <c r="C186" i="1"/>
  <c r="H185" i="1"/>
  <c r="G185" i="1"/>
  <c r="D185" i="1"/>
  <c r="C185" i="1"/>
  <c r="D184" i="1"/>
  <c r="C184" i="1"/>
  <c r="H183" i="1"/>
  <c r="G183" i="1"/>
  <c r="D183" i="1"/>
  <c r="C183" i="1"/>
  <c r="G182" i="1"/>
  <c r="D182" i="1"/>
  <c r="C182" i="1"/>
  <c r="H182" i="1" s="1"/>
  <c r="H181" i="1"/>
  <c r="D181" i="1"/>
  <c r="C181" i="1"/>
  <c r="H180" i="1"/>
  <c r="D180" i="1"/>
  <c r="G180" i="1" s="1"/>
  <c r="C180" i="1"/>
  <c r="G179" i="1"/>
  <c r="D179" i="1"/>
  <c r="C179" i="1"/>
  <c r="H179" i="1" s="1"/>
  <c r="D178" i="1"/>
  <c r="C178" i="1"/>
  <c r="G178" i="1" s="1"/>
  <c r="D177" i="1"/>
  <c r="G177" i="1" s="1"/>
  <c r="C177" i="1"/>
  <c r="H177" i="1" s="1"/>
  <c r="D176" i="1"/>
  <c r="C176" i="1"/>
  <c r="D175" i="1"/>
  <c r="C175" i="1"/>
  <c r="D174" i="1"/>
  <c r="C174" i="1"/>
  <c r="D173" i="1"/>
  <c r="C173" i="1"/>
  <c r="D172" i="1"/>
  <c r="C172" i="1"/>
  <c r="H171" i="1"/>
  <c r="G171" i="1"/>
  <c r="D171" i="1"/>
  <c r="C171" i="1"/>
  <c r="D170" i="1"/>
  <c r="C170" i="1"/>
  <c r="D169" i="1"/>
  <c r="C169" i="1"/>
  <c r="D168" i="1"/>
  <c r="C168" i="1"/>
  <c r="D167" i="1"/>
  <c r="C167" i="1"/>
  <c r="D166" i="1"/>
  <c r="C166" i="1"/>
  <c r="D165" i="1"/>
  <c r="C165" i="1"/>
  <c r="H164" i="1"/>
  <c r="G164" i="1"/>
  <c r="D164" i="1"/>
  <c r="C164" i="1"/>
  <c r="D163" i="1"/>
  <c r="C163" i="1"/>
  <c r="G163" i="1" s="1"/>
  <c r="D162" i="1"/>
  <c r="C162" i="1"/>
  <c r="H162" i="1" s="1"/>
  <c r="D161" i="1"/>
  <c r="C161" i="1"/>
  <c r="H161" i="1" s="1"/>
  <c r="D160" i="1"/>
  <c r="C160" i="1"/>
  <c r="H160" i="1" s="1"/>
  <c r="H158" i="1"/>
  <c r="G158" i="1"/>
  <c r="D158" i="1"/>
  <c r="C158" i="1"/>
  <c r="D157" i="1"/>
  <c r="C157" i="1"/>
  <c r="H156" i="1"/>
  <c r="G156" i="1"/>
  <c r="D156" i="1"/>
  <c r="C156" i="1"/>
  <c r="C155" i="1"/>
  <c r="D154" i="1"/>
  <c r="C154" i="1"/>
  <c r="H153" i="1"/>
  <c r="G153" i="1"/>
  <c r="D153" i="1"/>
  <c r="C153" i="1"/>
  <c r="H152" i="1"/>
  <c r="G152" i="1"/>
  <c r="D152" i="1"/>
  <c r="C152" i="1"/>
  <c r="H151" i="1"/>
  <c r="G151" i="1"/>
  <c r="D151" i="1"/>
  <c r="C151" i="1"/>
  <c r="D150" i="1"/>
  <c r="C150" i="1"/>
  <c r="D149" i="1"/>
  <c r="C149" i="1"/>
  <c r="G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H130" i="1" s="1"/>
  <c r="C130" i="1"/>
  <c r="D129" i="1"/>
  <c r="H129" i="1" s="1"/>
  <c r="C129" i="1"/>
  <c r="H128" i="1"/>
  <c r="G128" i="1"/>
  <c r="D128" i="1"/>
  <c r="C128" i="1"/>
  <c r="H127" i="1"/>
  <c r="G127" i="1"/>
  <c r="D127" i="1"/>
  <c r="C127" i="1"/>
  <c r="H126" i="1"/>
  <c r="G126" i="1"/>
  <c r="D126" i="1"/>
  <c r="C126" i="1"/>
  <c r="D125" i="1"/>
  <c r="C125" i="1"/>
  <c r="H125" i="1" s="1"/>
  <c r="D124" i="1"/>
  <c r="C124" i="1"/>
  <c r="H124" i="1" s="1"/>
  <c r="H123" i="1"/>
  <c r="G123" i="1"/>
  <c r="D123" i="1"/>
  <c r="C123" i="1"/>
  <c r="D122" i="1"/>
  <c r="C122" i="1"/>
  <c r="H122" i="1" s="1"/>
  <c r="D121" i="1"/>
  <c r="C121" i="1"/>
  <c r="H121" i="1" s="1"/>
  <c r="C120" i="1"/>
  <c r="H119" i="1"/>
  <c r="G119" i="1"/>
  <c r="D119" i="1"/>
  <c r="C119" i="1"/>
  <c r="H118" i="1"/>
  <c r="D118" i="1"/>
  <c r="G118" i="1" s="1"/>
  <c r="C118" i="1"/>
  <c r="D117" i="1"/>
  <c r="C117" i="1"/>
  <c r="H117" i="1" s="1"/>
  <c r="D116" i="1"/>
  <c r="C116" i="1"/>
  <c r="H116" i="1" s="1"/>
  <c r="H115" i="1"/>
  <c r="G115" i="1"/>
  <c r="D115" i="1"/>
  <c r="C115" i="1"/>
  <c r="H114" i="1"/>
  <c r="G114" i="1"/>
  <c r="D114" i="1"/>
  <c r="C114" i="1"/>
  <c r="H113" i="1"/>
  <c r="D113" i="1"/>
  <c r="G113" i="1" s="1"/>
  <c r="C113" i="1"/>
  <c r="H112" i="1"/>
  <c r="G112" i="1"/>
  <c r="D112" i="1"/>
  <c r="C112" i="1"/>
  <c r="D111" i="1"/>
  <c r="C111" i="1"/>
  <c r="H111" i="1" s="1"/>
  <c r="H110" i="1"/>
  <c r="G110" i="1"/>
  <c r="D110" i="1"/>
  <c r="C110" i="1"/>
  <c r="H109" i="1"/>
  <c r="G109" i="1"/>
  <c r="D109" i="1"/>
  <c r="C109" i="1"/>
  <c r="D108" i="1"/>
  <c r="C108" i="1"/>
  <c r="G107" i="1"/>
  <c r="D107" i="1"/>
  <c r="C107" i="1"/>
  <c r="H107" i="1" s="1"/>
  <c r="H106" i="1"/>
  <c r="G106" i="1"/>
  <c r="D106" i="1"/>
  <c r="C106" i="1"/>
  <c r="H105" i="1"/>
  <c r="G105" i="1"/>
  <c r="D105" i="1"/>
  <c r="C105" i="1"/>
  <c r="H104" i="1"/>
  <c r="G104" i="1"/>
  <c r="D104" i="1"/>
  <c r="C104"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H90" i="1" s="1"/>
  <c r="C90" i="1"/>
  <c r="H89" i="1"/>
  <c r="D89" i="1"/>
  <c r="C89" i="1"/>
  <c r="D88" i="1"/>
  <c r="C88" i="1"/>
  <c r="G88" i="1" s="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D72" i="1"/>
  <c r="C72" i="1"/>
  <c r="H72" i="1" s="1"/>
  <c r="H71" i="1"/>
  <c r="G71" i="1"/>
  <c r="D71" i="1"/>
  <c r="C71" i="1"/>
  <c r="D70" i="1"/>
  <c r="C70" i="1"/>
  <c r="H70" i="1" s="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H28" i="1"/>
  <c r="G28" i="1"/>
  <c r="D28" i="1"/>
  <c r="C28" i="1"/>
  <c r="H27" i="1"/>
  <c r="D27" i="1"/>
  <c r="C27" i="1"/>
  <c r="H26" i="1"/>
  <c r="G26" i="1"/>
  <c r="D26" i="1"/>
  <c r="C26" i="1"/>
  <c r="D25" i="1"/>
  <c r="C25" i="1"/>
  <c r="G25" i="1" s="1"/>
  <c r="H24" i="1"/>
  <c r="G24" i="1"/>
  <c r="D24" i="1"/>
  <c r="C24" i="1"/>
  <c r="D23" i="1"/>
  <c r="C23" i="1"/>
  <c r="H22" i="1"/>
  <c r="G22" i="1"/>
  <c r="D22" i="1"/>
  <c r="C22" i="1"/>
  <c r="H21" i="1"/>
  <c r="G21" i="1"/>
  <c r="D21" i="1"/>
  <c r="C21" i="1"/>
  <c r="H20" i="1"/>
  <c r="G20" i="1"/>
  <c r="D20" i="1"/>
  <c r="C20" i="1"/>
  <c r="D19" i="1"/>
  <c r="C19" i="1"/>
  <c r="H19" i="1" s="1"/>
  <c r="H18" i="1"/>
  <c r="G18" i="1"/>
  <c r="D18" i="1"/>
  <c r="C18" i="1"/>
  <c r="H17" i="1"/>
  <c r="G17" i="1"/>
  <c r="D17" i="1"/>
  <c r="C17" i="1"/>
  <c r="H16" i="1"/>
  <c r="G16" i="1"/>
  <c r="D16" i="1"/>
  <c r="C16" i="1"/>
  <c r="H15" i="1"/>
  <c r="G15" i="1"/>
  <c r="D15" i="1"/>
  <c r="C15" i="1"/>
  <c r="H14" i="1"/>
  <c r="G14" i="1"/>
  <c r="D14" i="1"/>
  <c r="C14" i="1"/>
  <c r="H13" i="1"/>
  <c r="G13" i="1"/>
  <c r="D13" i="1"/>
  <c r="C13" i="1"/>
  <c r="D12" i="1"/>
  <c r="G12" i="1" s="1"/>
  <c r="C12" i="1"/>
  <c r="D11" i="1"/>
  <c r="H11" i="1" s="1"/>
  <c r="C11" i="1"/>
  <c r="H10" i="1"/>
  <c r="G10" i="1"/>
  <c r="D10" i="1"/>
  <c r="C10" i="1"/>
  <c r="D9" i="1"/>
  <c r="H9" i="1" s="1"/>
  <c r="C9" i="1"/>
  <c r="H8" i="1"/>
  <c r="G8" i="1"/>
  <c r="D8" i="1"/>
  <c r="C8" i="1"/>
  <c r="H7" i="1"/>
  <c r="G7" i="1"/>
  <c r="D7" i="1"/>
  <c r="C7" i="1"/>
  <c r="H6" i="1"/>
  <c r="G6" i="1"/>
  <c r="D6" i="1"/>
  <c r="C6" i="1"/>
  <c r="D5" i="1"/>
  <c r="C5" i="1"/>
  <c r="H5" i="1" s="1"/>
  <c r="D4" i="1"/>
  <c r="C4" i="1"/>
  <c r="H1315" i="1" l="1"/>
  <c r="G1299" i="1"/>
  <c r="E284" i="9"/>
  <c r="B284" i="9" s="1"/>
  <c r="E283" i="9"/>
  <c r="B283" i="9" s="1"/>
  <c r="H1439" i="1"/>
  <c r="I1439" i="1" s="1"/>
  <c r="J1439" i="1"/>
  <c r="H1436" i="1"/>
  <c r="G1436" i="1"/>
  <c r="C1437" i="1"/>
  <c r="C1438" i="1"/>
  <c r="H1410" i="1"/>
  <c r="H1409" i="1"/>
  <c r="F107" i="6"/>
  <c r="H1408" i="1"/>
  <c r="G1408" i="1"/>
  <c r="I27" i="3"/>
  <c r="F115" i="6"/>
  <c r="D141" i="6"/>
  <c r="C1435" i="1" s="1"/>
  <c r="G1401" i="1"/>
  <c r="G1407" i="1"/>
  <c r="G1315" i="1"/>
  <c r="H1216" i="1"/>
  <c r="G1224" i="1"/>
  <c r="G1579" i="1"/>
  <c r="H1569" i="1"/>
  <c r="G1560" i="1"/>
  <c r="H1560" i="1"/>
  <c r="H1561" i="1"/>
  <c r="H1540" i="1"/>
  <c r="G1541" i="1"/>
  <c r="D49" i="8"/>
  <c r="G1535" i="1"/>
  <c r="C1530" i="1"/>
  <c r="H1530" i="1" s="1"/>
  <c r="G1508" i="1"/>
  <c r="G1506" i="1"/>
  <c r="H1505" i="1"/>
  <c r="G1504" i="1"/>
  <c r="G1480" i="1"/>
  <c r="H1493" i="1"/>
  <c r="G1493" i="1"/>
  <c r="H1497" i="1"/>
  <c r="G1488" i="1"/>
  <c r="C1483" i="1"/>
  <c r="H1483" i="1" s="1"/>
  <c r="C1501" i="1"/>
  <c r="G1481" i="1"/>
  <c r="G1484" i="1"/>
  <c r="G129" i="1"/>
  <c r="G130" i="1"/>
  <c r="G1265" i="1"/>
  <c r="H1244" i="1"/>
  <c r="G1242" i="1"/>
  <c r="G1241" i="1"/>
  <c r="G1240" i="1"/>
  <c r="G1232" i="1"/>
  <c r="E279" i="9"/>
  <c r="B279" i="9" s="1"/>
  <c r="H1215" i="1"/>
  <c r="H1217" i="1"/>
  <c r="F238" i="5"/>
  <c r="F239" i="5"/>
  <c r="H1166" i="1"/>
  <c r="G1165" i="1"/>
  <c r="G1154" i="1"/>
  <c r="G1156" i="1"/>
  <c r="G1155" i="1"/>
  <c r="F164" i="5"/>
  <c r="H1137" i="1"/>
  <c r="F146" i="5"/>
  <c r="E287" i="9"/>
  <c r="B287" i="9" s="1"/>
  <c r="H1125" i="1"/>
  <c r="H1116" i="1"/>
  <c r="H1113" i="1"/>
  <c r="H1112" i="1"/>
  <c r="F134" i="5"/>
  <c r="D1048" i="1"/>
  <c r="G1048" i="1" s="1"/>
  <c r="F70" i="5"/>
  <c r="H1050" i="1"/>
  <c r="H1048" i="1"/>
  <c r="H1030" i="1"/>
  <c r="H1032" i="1"/>
  <c r="H1028" i="1"/>
  <c r="H1026" i="1"/>
  <c r="H1025" i="1"/>
  <c r="F45" i="5"/>
  <c r="G1014" i="1"/>
  <c r="H1012" i="1"/>
  <c r="F29" i="5"/>
  <c r="G1007" i="1"/>
  <c r="G1006" i="1"/>
  <c r="G1004" i="1"/>
  <c r="G1003" i="1"/>
  <c r="G997" i="1"/>
  <c r="E12" i="5"/>
  <c r="D990" i="1" s="1"/>
  <c r="F19" i="5"/>
  <c r="G996" i="1"/>
  <c r="H995" i="1"/>
  <c r="G991" i="1"/>
  <c r="H994" i="1"/>
  <c r="G993" i="1"/>
  <c r="F8" i="5"/>
  <c r="G986" i="1"/>
  <c r="G1263" i="1"/>
  <c r="H1241" i="1"/>
  <c r="H1243" i="1"/>
  <c r="H1242" i="1"/>
  <c r="G1244" i="1"/>
  <c r="G1215" i="1"/>
  <c r="H1233" i="1"/>
  <c r="H1232" i="1"/>
  <c r="H1223" i="1"/>
  <c r="H1224" i="1"/>
  <c r="G1216" i="1"/>
  <c r="G1166" i="1"/>
  <c r="F180" i="5"/>
  <c r="H1156" i="1"/>
  <c r="H1154" i="1"/>
  <c r="H1155" i="1"/>
  <c r="C1142" i="1"/>
  <c r="G1137" i="1"/>
  <c r="C1124" i="1"/>
  <c r="H1056" i="1"/>
  <c r="H1064" i="1"/>
  <c r="H1054" i="1"/>
  <c r="D69" i="5"/>
  <c r="G1030" i="1"/>
  <c r="C1023" i="1"/>
  <c r="H1023" i="1" s="1"/>
  <c r="G1025" i="1"/>
  <c r="G1018" i="1"/>
  <c r="G1015" i="1"/>
  <c r="H1013" i="1"/>
  <c r="G1012" i="1"/>
  <c r="H1006" i="1"/>
  <c r="H1004" i="1"/>
  <c r="H1003" i="1"/>
  <c r="H997" i="1"/>
  <c r="D12" i="5"/>
  <c r="H991" i="1"/>
  <c r="G994" i="1"/>
  <c r="F13" i="5"/>
  <c r="H986" i="1"/>
  <c r="H987" i="1"/>
  <c r="G757" i="1"/>
  <c r="G816" i="1"/>
  <c r="G812" i="1"/>
  <c r="H718" i="1"/>
  <c r="E43" i="9"/>
  <c r="B43" i="9" s="1"/>
  <c r="G711" i="1"/>
  <c r="G703" i="1"/>
  <c r="G658" i="1"/>
  <c r="G657" i="1"/>
  <c r="G655" i="1"/>
  <c r="G654" i="1"/>
  <c r="G646" i="1"/>
  <c r="G642" i="1"/>
  <c r="F652" i="4"/>
  <c r="F402" i="4"/>
  <c r="H373" i="1"/>
  <c r="H374" i="1"/>
  <c r="H364" i="1"/>
  <c r="F369" i="4"/>
  <c r="E363" i="4"/>
  <c r="D358" i="1" s="1"/>
  <c r="G363" i="1"/>
  <c r="G359" i="1"/>
  <c r="H347" i="1"/>
  <c r="H348" i="1"/>
  <c r="G307" i="1"/>
  <c r="F312" i="4"/>
  <c r="E644" i="4"/>
  <c r="D638" i="1" s="1"/>
  <c r="G638" i="1" s="1"/>
  <c r="G288" i="1"/>
  <c r="G276" i="1"/>
  <c r="F279" i="4"/>
  <c r="E70" i="9"/>
  <c r="B70" i="9" s="1"/>
  <c r="G275" i="1"/>
  <c r="G264" i="1"/>
  <c r="G266" i="1"/>
  <c r="F226" i="9"/>
  <c r="B226" i="9" s="1"/>
  <c r="E68" i="9"/>
  <c r="B68" i="9" s="1"/>
  <c r="E67" i="9"/>
  <c r="B67" i="9" s="1"/>
  <c r="F259" i="4"/>
  <c r="E225" i="9"/>
  <c r="B225" i="9" s="1"/>
  <c r="G255" i="1"/>
  <c r="G236" i="1"/>
  <c r="G237" i="1"/>
  <c r="E224" i="4"/>
  <c r="D220" i="1" s="1"/>
  <c r="F236" i="4"/>
  <c r="G227" i="1"/>
  <c r="E58" i="9"/>
  <c r="B58" i="9" s="1"/>
  <c r="G228" i="1"/>
  <c r="G218" i="1"/>
  <c r="G215" i="1"/>
  <c r="H206" i="1"/>
  <c r="G209" i="1"/>
  <c r="G208" i="1"/>
  <c r="H192" i="1"/>
  <c r="H207" i="1"/>
  <c r="F196" i="4"/>
  <c r="F210" i="4"/>
  <c r="F222" i="9"/>
  <c r="B222" i="9" s="1"/>
  <c r="E46" i="9"/>
  <c r="B46" i="9" s="1"/>
  <c r="F188" i="4"/>
  <c r="F221" i="9"/>
  <c r="B221" i="9" s="1"/>
  <c r="H184" i="1"/>
  <c r="F220" i="9"/>
  <c r="E44" i="9"/>
  <c r="B44" i="9" s="1"/>
  <c r="G181" i="1"/>
  <c r="F219" i="9"/>
  <c r="B219" i="9" s="1"/>
  <c r="E42" i="9"/>
  <c r="B42" i="9" s="1"/>
  <c r="G176" i="1"/>
  <c r="G175" i="1"/>
  <c r="F177" i="4"/>
  <c r="G173" i="1"/>
  <c r="G174" i="1"/>
  <c r="G172" i="1"/>
  <c r="G170" i="1"/>
  <c r="F169" i="4"/>
  <c r="G169" i="1"/>
  <c r="G168" i="1"/>
  <c r="G167" i="1"/>
  <c r="G166" i="1"/>
  <c r="E163" i="4"/>
  <c r="D159" i="1" s="1"/>
  <c r="G165" i="1"/>
  <c r="E40" i="9"/>
  <c r="B40" i="9" s="1"/>
  <c r="F164" i="4"/>
  <c r="D155" i="1"/>
  <c r="G155" i="1" s="1"/>
  <c r="G157" i="1"/>
  <c r="F159" i="4"/>
  <c r="G154" i="1"/>
  <c r="G150" i="1"/>
  <c r="H131" i="1"/>
  <c r="H120" i="1"/>
  <c r="F124" i="4"/>
  <c r="F120" i="4"/>
  <c r="F216" i="9"/>
  <c r="B216" i="9" s="1"/>
  <c r="H108" i="1"/>
  <c r="F112" i="4"/>
  <c r="E106" i="4"/>
  <c r="D102" i="1" s="1"/>
  <c r="H103" i="1"/>
  <c r="G90" i="1"/>
  <c r="G89" i="1"/>
  <c r="G87" i="1"/>
  <c r="F91" i="4"/>
  <c r="E82" i="4"/>
  <c r="D78" i="1" s="1"/>
  <c r="G81" i="1"/>
  <c r="F83" i="4"/>
  <c r="G79" i="1"/>
  <c r="E26" i="9"/>
  <c r="B26" i="9" s="1"/>
  <c r="F59" i="4"/>
  <c r="G27" i="1"/>
  <c r="G11" i="1"/>
  <c r="G9" i="1"/>
  <c r="G23" i="1"/>
  <c r="E23" i="9"/>
  <c r="B23" i="9" s="1"/>
  <c r="E7" i="4"/>
  <c r="F8" i="4"/>
  <c r="G824" i="1"/>
  <c r="G817" i="1"/>
  <c r="G753" i="1"/>
  <c r="G752" i="1"/>
  <c r="G719" i="1"/>
  <c r="G718" i="1"/>
  <c r="G715" i="1"/>
  <c r="G691" i="1"/>
  <c r="G668" i="1"/>
  <c r="E21" i="9"/>
  <c r="B21" i="9" s="1"/>
  <c r="H644" i="1"/>
  <c r="C645" i="1"/>
  <c r="G378" i="1"/>
  <c r="G379" i="1"/>
  <c r="G386" i="1"/>
  <c r="G388" i="1"/>
  <c r="G371" i="1"/>
  <c r="D363" i="4"/>
  <c r="G364" i="1"/>
  <c r="G365" i="1"/>
  <c r="F364" i="4"/>
  <c r="H288" i="1"/>
  <c r="H638" i="1"/>
  <c r="E273" i="9"/>
  <c r="B273" i="9" s="1"/>
  <c r="H275" i="1"/>
  <c r="H276" i="1"/>
  <c r="H269" i="1"/>
  <c r="H270" i="1"/>
  <c r="H266" i="1"/>
  <c r="H264" i="1"/>
  <c r="H265" i="1"/>
  <c r="H260" i="1"/>
  <c r="H261" i="1"/>
  <c r="H255" i="1"/>
  <c r="H257" i="1"/>
  <c r="G232" i="1"/>
  <c r="G233" i="1"/>
  <c r="G229" i="1"/>
  <c r="E57" i="9"/>
  <c r="B57" i="9" s="1"/>
  <c r="H209" i="1"/>
  <c r="G192" i="1"/>
  <c r="G206" i="1"/>
  <c r="G207" i="1"/>
  <c r="G191" i="1"/>
  <c r="G184" i="1"/>
  <c r="G189" i="1"/>
  <c r="G188" i="1"/>
  <c r="E45" i="9"/>
  <c r="B45" i="9" s="1"/>
  <c r="B220" i="9"/>
  <c r="E41" i="9"/>
  <c r="B41" i="9" s="1"/>
  <c r="H178" i="1"/>
  <c r="H176" i="1"/>
  <c r="H175" i="1"/>
  <c r="H173" i="1"/>
  <c r="H174" i="1"/>
  <c r="H172" i="1"/>
  <c r="H170" i="1"/>
  <c r="H169" i="1"/>
  <c r="H168" i="1"/>
  <c r="H167" i="1"/>
  <c r="H165" i="1"/>
  <c r="H166" i="1"/>
  <c r="H163" i="1"/>
  <c r="G162" i="1"/>
  <c r="G160" i="1"/>
  <c r="G161" i="1"/>
  <c r="D163" i="4"/>
  <c r="H155" i="1"/>
  <c r="H157" i="1"/>
  <c r="D152" i="4"/>
  <c r="H154" i="1"/>
  <c r="H149" i="1"/>
  <c r="H150" i="1"/>
  <c r="G124" i="1"/>
  <c r="G125" i="1"/>
  <c r="G120" i="1"/>
  <c r="G121" i="1"/>
  <c r="G122" i="1"/>
  <c r="G116" i="1"/>
  <c r="G117" i="1"/>
  <c r="G108" i="1"/>
  <c r="G111" i="1"/>
  <c r="G93" i="1"/>
  <c r="H87" i="1"/>
  <c r="H88" i="1"/>
  <c r="H79" i="1"/>
  <c r="H81" i="1"/>
  <c r="G70" i="1"/>
  <c r="G72" i="1"/>
  <c r="E29" i="9"/>
  <c r="B29" i="9" s="1"/>
  <c r="G57" i="1"/>
  <c r="G55" i="1"/>
  <c r="G56" i="1"/>
  <c r="E25" i="9"/>
  <c r="B25" i="9" s="1"/>
  <c r="G29" i="1"/>
  <c r="H25" i="1"/>
  <c r="G19" i="1"/>
  <c r="H23" i="1"/>
  <c r="G5" i="1"/>
  <c r="D7" i="4"/>
  <c r="H4" i="1"/>
  <c r="H12" i="1"/>
  <c r="G4" i="1"/>
  <c r="F214" i="9"/>
  <c r="B214" i="9" s="1"/>
  <c r="J1440" i="1"/>
  <c r="J1442" i="1"/>
  <c r="H1443" i="1"/>
  <c r="I1443" i="1" s="1"/>
  <c r="J1444" i="1"/>
  <c r="H1445" i="1"/>
  <c r="G1446" i="1"/>
  <c r="G1448" i="1"/>
  <c r="I1448" i="1" s="1"/>
  <c r="G1450" i="1"/>
  <c r="I1450" i="1" s="1"/>
  <c r="G1452" i="1"/>
  <c r="I1452" i="1" s="1"/>
  <c r="G1456" i="1"/>
  <c r="G1458" i="1"/>
  <c r="G1460" i="1"/>
  <c r="I1460" i="1" s="1"/>
  <c r="G1463" i="1"/>
  <c r="I1463" i="1" s="1"/>
  <c r="G1465" i="1"/>
  <c r="I1465" i="1" s="1"/>
  <c r="G1467" i="1"/>
  <c r="I1467" i="1" s="1"/>
  <c r="G1469" i="1"/>
  <c r="G1470" i="1"/>
  <c r="G1471" i="1"/>
  <c r="I1471" i="1" s="1"/>
  <c r="G1473" i="1"/>
  <c r="I1473" i="1" s="1"/>
  <c r="G1475" i="1"/>
  <c r="G1476" i="1"/>
  <c r="I1476" i="1" s="1"/>
  <c r="G1478" i="1"/>
  <c r="I1478" i="1" s="1"/>
  <c r="G1487" i="1"/>
  <c r="G1491" i="1"/>
  <c r="G1495" i="1"/>
  <c r="G1499" i="1"/>
  <c r="G1503" i="1"/>
  <c r="G1507" i="1"/>
  <c r="G1511" i="1"/>
  <c r="G1515" i="1"/>
  <c r="G1519" i="1"/>
  <c r="G1523" i="1"/>
  <c r="G1527" i="1"/>
  <c r="G1531" i="1"/>
  <c r="G1539" i="1"/>
  <c r="G1543" i="1"/>
  <c r="G1547" i="1"/>
  <c r="G1559" i="1"/>
  <c r="G1563" i="1"/>
  <c r="G1567" i="1"/>
  <c r="G1571" i="1"/>
  <c r="G1578" i="1"/>
  <c r="D42" i="8"/>
  <c r="G1440" i="1"/>
  <c r="I1440" i="1" s="1"/>
  <c r="G1442" i="1"/>
  <c r="I1442" i="1" s="1"/>
  <c r="G1444" i="1"/>
  <c r="I1444" i="1" s="1"/>
  <c r="H1446" i="1"/>
  <c r="J1447" i="1"/>
  <c r="J1449" i="1"/>
  <c r="J1451" i="1"/>
  <c r="J1455" i="1"/>
  <c r="H1456" i="1"/>
  <c r="J1457" i="1"/>
  <c r="H1458" i="1"/>
  <c r="J1459" i="1"/>
  <c r="J1462" i="1"/>
  <c r="H1463" i="1"/>
  <c r="J1464" i="1"/>
  <c r="J1466" i="1"/>
  <c r="J1468" i="1"/>
  <c r="G1482" i="1"/>
  <c r="G1498" i="1"/>
  <c r="G1502" i="1"/>
  <c r="G1522" i="1"/>
  <c r="G1526" i="1"/>
  <c r="G1534" i="1"/>
  <c r="G1538" i="1"/>
  <c r="G1542" i="1"/>
  <c r="G1546" i="1"/>
  <c r="G1550" i="1"/>
  <c r="G1554" i="1"/>
  <c r="G1558" i="1"/>
  <c r="G1562" i="1"/>
  <c r="G1566" i="1"/>
  <c r="G1570" i="1"/>
  <c r="G1574" i="1"/>
  <c r="G1537" i="1"/>
  <c r="H1575" i="1"/>
  <c r="G1575" i="1"/>
  <c r="E298" i="4"/>
  <c r="H28" i="3"/>
  <c r="D50" i="4"/>
  <c r="D82" i="4"/>
  <c r="F153" i="4"/>
  <c r="D224" i="4"/>
  <c r="D252" i="4"/>
  <c r="D263" i="4"/>
  <c r="D421" i="4"/>
  <c r="D515" i="4"/>
  <c r="D529" i="4"/>
  <c r="F581" i="4"/>
  <c r="E593" i="4"/>
  <c r="D587" i="1" s="1"/>
  <c r="E87" i="5"/>
  <c r="D1065" i="1" s="1"/>
  <c r="D118" i="5"/>
  <c r="F135" i="5"/>
  <c r="F206" i="5"/>
  <c r="D643" i="4"/>
  <c r="E289" i="9"/>
  <c r="B289" i="9" s="1"/>
  <c r="H24" i="3"/>
  <c r="F35" i="6"/>
  <c r="H20" i="9"/>
  <c r="D176" i="5"/>
  <c r="F177" i="5"/>
  <c r="E141" i="6"/>
  <c r="F141" i="6" s="1"/>
  <c r="F114" i="6"/>
  <c r="G297" i="9"/>
  <c r="E297" i="9" s="1"/>
  <c r="H29" i="3"/>
  <c r="F45" i="4"/>
  <c r="D106" i="4"/>
  <c r="F125" i="4"/>
  <c r="D215" i="4"/>
  <c r="E263" i="4"/>
  <c r="D259" i="1" s="1"/>
  <c r="D299" i="4"/>
  <c r="D351" i="4"/>
  <c r="F416" i="4"/>
  <c r="D472" i="4"/>
  <c r="E529" i="4"/>
  <c r="F79" i="5"/>
  <c r="F149" i="5"/>
  <c r="E176" i="5"/>
  <c r="D245" i="5"/>
  <c r="F5" i="6"/>
  <c r="G176" i="9"/>
  <c r="E176" i="9" s="1"/>
  <c r="B176" i="9" s="1"/>
  <c r="G166" i="9"/>
  <c r="E166" i="9" s="1"/>
  <c r="B166" i="9" s="1"/>
  <c r="G168" i="9"/>
  <c r="E168" i="9" s="1"/>
  <c r="B168" i="9" s="1"/>
  <c r="G170" i="9"/>
  <c r="E170" i="9" s="1"/>
  <c r="B170" i="9" s="1"/>
  <c r="G172" i="9"/>
  <c r="E172" i="9" s="1"/>
  <c r="B172" i="9" s="1"/>
  <c r="G174" i="9"/>
  <c r="E174" i="9" s="1"/>
  <c r="B174"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65" i="9"/>
  <c r="H164" i="9"/>
  <c r="G164" i="9"/>
  <c r="G163" i="9"/>
  <c r="E163" i="9" s="1"/>
  <c r="B163" i="9" s="1"/>
  <c r="G162" i="9"/>
  <c r="E162" i="9" s="1"/>
  <c r="B162" i="9" s="1"/>
  <c r="G161" i="9"/>
  <c r="E161" i="9" s="1"/>
  <c r="B161" i="9" s="1"/>
  <c r="G160" i="9"/>
  <c r="E160" i="9" s="1"/>
  <c r="B160" i="9" s="1"/>
  <c r="I10" i="9"/>
  <c r="B47" i="9"/>
  <c r="B55" i="9"/>
  <c r="B63" i="9"/>
  <c r="B71" i="9"/>
  <c r="B79" i="9"/>
  <c r="B87" i="9"/>
  <c r="B95" i="9"/>
  <c r="B103" i="9"/>
  <c r="B111" i="9"/>
  <c r="B119" i="9"/>
  <c r="B127" i="9"/>
  <c r="B135" i="9"/>
  <c r="E286" i="9"/>
  <c r="B286" i="9" s="1"/>
  <c r="H165" i="9"/>
  <c r="G167" i="9"/>
  <c r="E167" i="9" s="1"/>
  <c r="B167" i="9" s="1"/>
  <c r="G169" i="9"/>
  <c r="E169" i="9" s="1"/>
  <c r="B169" i="9" s="1"/>
  <c r="G171" i="9"/>
  <c r="E171" i="9" s="1"/>
  <c r="B171" i="9" s="1"/>
  <c r="G173" i="9"/>
  <c r="E173" i="9" s="1"/>
  <c r="B173" i="9" s="1"/>
  <c r="G175" i="9"/>
  <c r="E175" i="9" s="1"/>
  <c r="B175" i="9" s="1"/>
  <c r="B51" i="9"/>
  <c r="B59" i="9"/>
  <c r="B75" i="9"/>
  <c r="B83" i="9"/>
  <c r="B91" i="9"/>
  <c r="B99" i="9"/>
  <c r="B107" i="9"/>
  <c r="B115" i="9"/>
  <c r="B123" i="9"/>
  <c r="B131" i="9"/>
  <c r="B139" i="9"/>
  <c r="F213" i="9"/>
  <c r="B213" i="9" s="1"/>
  <c r="B227" i="9"/>
  <c r="B228" i="9"/>
  <c r="B235" i="9"/>
  <c r="B236" i="9"/>
  <c r="B244" i="9"/>
  <c r="B252" i="9"/>
  <c r="F217" i="9"/>
  <c r="B217" i="9" s="1"/>
  <c r="B224" i="9"/>
  <c r="B232" i="9"/>
  <c r="B239" i="9"/>
  <c r="B240" i="9"/>
  <c r="B248" i="9"/>
  <c r="B256" i="9"/>
  <c r="F261" i="9"/>
  <c r="B261" i="9" s="1"/>
  <c r="H1438" i="1" l="1"/>
  <c r="G1438" i="1"/>
  <c r="H1437" i="1"/>
  <c r="G1437" i="1"/>
  <c r="G299" i="9"/>
  <c r="E299" i="9" s="1"/>
  <c r="E298" i="9" s="1"/>
  <c r="D43" i="8"/>
  <c r="G295" i="9" s="1"/>
  <c r="E295" i="9" s="1"/>
  <c r="B295" i="9" s="1"/>
  <c r="C1524" i="1"/>
  <c r="G1530" i="1"/>
  <c r="G1483" i="1"/>
  <c r="G1501" i="1"/>
  <c r="H1501" i="1"/>
  <c r="E164" i="9"/>
  <c r="B164" i="9" s="1"/>
  <c r="F212" i="9"/>
  <c r="B212" i="9" s="1"/>
  <c r="F12" i="5"/>
  <c r="E7" i="5"/>
  <c r="I20" i="3" s="1"/>
  <c r="H1142" i="1"/>
  <c r="G1142" i="1"/>
  <c r="H1124" i="1"/>
  <c r="G1124" i="1"/>
  <c r="D68" i="5"/>
  <c r="C1046" i="1" s="1"/>
  <c r="F69" i="5"/>
  <c r="C1047" i="1"/>
  <c r="G1023" i="1"/>
  <c r="C990" i="1"/>
  <c r="G990" i="1" s="1"/>
  <c r="D7" i="5"/>
  <c r="F363" i="4"/>
  <c r="E350" i="4"/>
  <c r="E408" i="4" s="1"/>
  <c r="D403" i="1" s="1"/>
  <c r="E6" i="4"/>
  <c r="D3" i="1"/>
  <c r="G645" i="1"/>
  <c r="H645" i="1"/>
  <c r="C358" i="1"/>
  <c r="H358" i="1" s="1"/>
  <c r="F163" i="4"/>
  <c r="C159" i="1"/>
  <c r="F152" i="4"/>
  <c r="C148" i="1"/>
  <c r="G20" i="9"/>
  <c r="E20" i="9" s="1"/>
  <c r="F7" i="4"/>
  <c r="C3" i="1"/>
  <c r="F299" i="4"/>
  <c r="D298" i="4"/>
  <c r="C294" i="1"/>
  <c r="F106" i="4"/>
  <c r="C102" i="1"/>
  <c r="F643" i="4"/>
  <c r="C637" i="1"/>
  <c r="F82" i="4"/>
  <c r="C78" i="1"/>
  <c r="E165" i="9"/>
  <c r="B165" i="9" s="1"/>
  <c r="D151" i="4"/>
  <c r="F215" i="4"/>
  <c r="C211" i="1"/>
  <c r="D6" i="4"/>
  <c r="F515" i="4"/>
  <c r="C509" i="1"/>
  <c r="F224" i="4"/>
  <c r="C220" i="1"/>
  <c r="I1458" i="1"/>
  <c r="F245" i="5"/>
  <c r="C1222" i="1"/>
  <c r="E528" i="4"/>
  <c r="D523" i="1"/>
  <c r="F118" i="5"/>
  <c r="C1096" i="1"/>
  <c r="F263" i="4"/>
  <c r="C259" i="1"/>
  <c r="F351" i="4"/>
  <c r="D350" i="4"/>
  <c r="C346" i="1"/>
  <c r="I28" i="3"/>
  <c r="D1435" i="1"/>
  <c r="G587" i="1"/>
  <c r="H587" i="1"/>
  <c r="F421" i="4"/>
  <c r="D420" i="4"/>
  <c r="C415" i="1"/>
  <c r="D293" i="1"/>
  <c r="E151" i="4"/>
  <c r="I34" i="3"/>
  <c r="C1517" i="1"/>
  <c r="I1456" i="1"/>
  <c r="I1446" i="1"/>
  <c r="B191" i="9"/>
  <c r="I22" i="3"/>
  <c r="E175" i="5"/>
  <c r="D1152" i="1" s="1"/>
  <c r="D1153" i="1"/>
  <c r="F472" i="4"/>
  <c r="C466" i="1"/>
  <c r="B297" i="9"/>
  <c r="E296" i="9"/>
  <c r="I10" i="3" s="1"/>
  <c r="H22" i="3"/>
  <c r="F176" i="5"/>
  <c r="C1153" i="1"/>
  <c r="D237" i="5"/>
  <c r="G1065" i="1"/>
  <c r="H1065" i="1"/>
  <c r="D528" i="4"/>
  <c r="F529" i="4"/>
  <c r="C523" i="1"/>
  <c r="F252" i="4"/>
  <c r="C248" i="1"/>
  <c r="F50" i="4"/>
  <c r="C46" i="1"/>
  <c r="E68" i="5"/>
  <c r="B299" i="9" l="1"/>
  <c r="H1524" i="1"/>
  <c r="G1524" i="1"/>
  <c r="I35" i="3"/>
  <c r="C1518" i="1"/>
  <c r="H11" i="3" s="1"/>
  <c r="K1432" i="9"/>
  <c r="G294" i="9"/>
  <c r="E294" i="9" s="1"/>
  <c r="B294" i="9" s="1"/>
  <c r="D985" i="1"/>
  <c r="H21" i="3"/>
  <c r="F68" i="5"/>
  <c r="H1047" i="1"/>
  <c r="G1047" i="1"/>
  <c r="H990" i="1"/>
  <c r="C985" i="1"/>
  <c r="H20" i="3"/>
  <c r="D6" i="5"/>
  <c r="F7" i="5"/>
  <c r="D345" i="1"/>
  <c r="E407" i="4"/>
  <c r="D402" i="1" s="1"/>
  <c r="D2" i="1"/>
  <c r="I16" i="3"/>
  <c r="E412" i="4"/>
  <c r="G358" i="1"/>
  <c r="H159" i="1"/>
  <c r="G159" i="1"/>
  <c r="G148" i="1"/>
  <c r="H148" i="1"/>
  <c r="H3" i="1"/>
  <c r="G3" i="1"/>
  <c r="G1435" i="1"/>
  <c r="H1435" i="1"/>
  <c r="H9" i="3"/>
  <c r="G1222" i="1"/>
  <c r="H1222" i="1"/>
  <c r="F528" i="4"/>
  <c r="D636" i="4"/>
  <c r="C522" i="1"/>
  <c r="G1153" i="1"/>
  <c r="H1153" i="1"/>
  <c r="H17" i="3"/>
  <c r="F151" i="4"/>
  <c r="D289" i="4"/>
  <c r="D290" i="4" s="1"/>
  <c r="C147" i="1"/>
  <c r="G637" i="1"/>
  <c r="H637" i="1"/>
  <c r="G294" i="1"/>
  <c r="H294" i="1"/>
  <c r="F237" i="5"/>
  <c r="H23" i="3"/>
  <c r="C1214" i="1"/>
  <c r="G1096" i="1"/>
  <c r="H1096" i="1"/>
  <c r="G509" i="1"/>
  <c r="H509" i="1"/>
  <c r="G248" i="1"/>
  <c r="H248" i="1"/>
  <c r="G415" i="1"/>
  <c r="H415" i="1"/>
  <c r="G346" i="1"/>
  <c r="H346" i="1"/>
  <c r="G259" i="1"/>
  <c r="H259" i="1"/>
  <c r="G220" i="1"/>
  <c r="H220" i="1"/>
  <c r="F6" i="4"/>
  <c r="H16" i="3"/>
  <c r="D412" i="4"/>
  <c r="C2" i="1"/>
  <c r="D407" i="4"/>
  <c r="F298" i="4"/>
  <c r="C293" i="1"/>
  <c r="I21" i="3"/>
  <c r="D1046" i="1"/>
  <c r="G1046" i="1" s="1"/>
  <c r="E6" i="5"/>
  <c r="D175" i="5"/>
  <c r="G46" i="1"/>
  <c r="H46" i="1"/>
  <c r="G523" i="1"/>
  <c r="H523" i="1"/>
  <c r="G466" i="1"/>
  <c r="H466" i="1"/>
  <c r="H1517" i="1"/>
  <c r="G1517" i="1"/>
  <c r="E289" i="4"/>
  <c r="I17" i="3"/>
  <c r="D147" i="1"/>
  <c r="F420" i="4"/>
  <c r="D635" i="4"/>
  <c r="C414" i="1"/>
  <c r="B20" i="9"/>
  <c r="E19" i="9"/>
  <c r="D408" i="4"/>
  <c r="F350" i="4"/>
  <c r="C345" i="1"/>
  <c r="E636" i="4"/>
  <c r="D630" i="1" s="1"/>
  <c r="D522" i="1"/>
  <c r="E635" i="4"/>
  <c r="D629" i="1" s="1"/>
  <c r="G211" i="1"/>
  <c r="H211" i="1"/>
  <c r="G78" i="1"/>
  <c r="H78" i="1"/>
  <c r="G102" i="1"/>
  <c r="H102" i="1"/>
  <c r="H1518" i="1" l="1"/>
  <c r="G1518" i="1"/>
  <c r="E293" i="9"/>
  <c r="F6" i="5"/>
  <c r="G276" i="9"/>
  <c r="C984" i="1"/>
  <c r="G985" i="1"/>
  <c r="H985" i="1"/>
  <c r="E639" i="4"/>
  <c r="D633" i="1" s="1"/>
  <c r="D407" i="1"/>
  <c r="N3" i="9"/>
  <c r="I11" i="3"/>
  <c r="G2" i="1"/>
  <c r="H2" i="1"/>
  <c r="G147" i="1"/>
  <c r="H147" i="1"/>
  <c r="G522" i="1"/>
  <c r="H522" i="1"/>
  <c r="G293" i="1"/>
  <c r="H293" i="1"/>
  <c r="D413" i="4"/>
  <c r="D414" i="4" s="1"/>
  <c r="F289" i="4"/>
  <c r="D291" i="4"/>
  <c r="C285" i="1"/>
  <c r="F636" i="4"/>
  <c r="C630" i="1"/>
  <c r="K3" i="9"/>
  <c r="I9" i="3"/>
  <c r="G345" i="1"/>
  <c r="H345" i="1"/>
  <c r="C286" i="1"/>
  <c r="G414" i="1"/>
  <c r="H414" i="1"/>
  <c r="H276" i="9"/>
  <c r="D984" i="1"/>
  <c r="F412" i="4"/>
  <c r="D639" i="4"/>
  <c r="C407" i="1"/>
  <c r="G282" i="9"/>
  <c r="E282" i="9" s="1"/>
  <c r="B282" i="9" s="1"/>
  <c r="H1046" i="1"/>
  <c r="F175" i="5"/>
  <c r="C1152" i="1"/>
  <c r="F408" i="4"/>
  <c r="C403" i="1"/>
  <c r="F635" i="4"/>
  <c r="C629" i="1"/>
  <c r="E413" i="4"/>
  <c r="E291" i="4"/>
  <c r="D287" i="1" s="1"/>
  <c r="D285" i="1"/>
  <c r="E290" i="4"/>
  <c r="D286" i="1" s="1"/>
  <c r="F407" i="4"/>
  <c r="C402" i="1"/>
  <c r="G1214" i="1"/>
  <c r="H1214" i="1"/>
  <c r="H8" i="3" l="1"/>
  <c r="M3" i="9" s="1"/>
  <c r="E276" i="9"/>
  <c r="B276" i="9" s="1"/>
  <c r="H984" i="1"/>
  <c r="G984" i="1"/>
  <c r="F290" i="4"/>
  <c r="C409" i="1"/>
  <c r="G629" i="1"/>
  <c r="H629" i="1"/>
  <c r="G1152" i="1"/>
  <c r="H1152" i="1"/>
  <c r="G407" i="1"/>
  <c r="H407" i="1"/>
  <c r="G286" i="1"/>
  <c r="H286" i="1"/>
  <c r="G285" i="1"/>
  <c r="H285" i="1"/>
  <c r="F639" i="4"/>
  <c r="C633" i="1"/>
  <c r="E640" i="4"/>
  <c r="E415" i="4"/>
  <c r="D410" i="1" s="1"/>
  <c r="D408" i="1"/>
  <c r="E414" i="4"/>
  <c r="D409" i="1" s="1"/>
  <c r="F291" i="4"/>
  <c r="C287" i="1"/>
  <c r="G402" i="1"/>
  <c r="H402" i="1"/>
  <c r="G403" i="1"/>
  <c r="H403" i="1"/>
  <c r="G630" i="1"/>
  <c r="H630" i="1"/>
  <c r="D415" i="4"/>
  <c r="D640" i="4"/>
  <c r="F413" i="4"/>
  <c r="C408" i="1"/>
  <c r="E275" i="9" l="1"/>
  <c r="I8" i="3" s="1"/>
  <c r="F414" i="4"/>
  <c r="G408" i="1"/>
  <c r="H408" i="1"/>
  <c r="D642" i="4"/>
  <c r="F640" i="4"/>
  <c r="C634" i="1"/>
  <c r="F415" i="4"/>
  <c r="C410" i="1"/>
  <c r="E642" i="4"/>
  <c r="D634" i="1"/>
  <c r="E641" i="4"/>
  <c r="G409" i="1"/>
  <c r="H409" i="1"/>
  <c r="G633" i="1"/>
  <c r="H633" i="1"/>
  <c r="D641" i="4"/>
  <c r="G287" i="1"/>
  <c r="H287" i="1"/>
  <c r="E646" i="4" l="1"/>
  <c r="D636" i="1"/>
  <c r="G410" i="1"/>
  <c r="H410" i="1"/>
  <c r="D646" i="4"/>
  <c r="F642" i="4"/>
  <c r="C636" i="1"/>
  <c r="F641" i="4"/>
  <c r="D645" i="4"/>
  <c r="C635" i="1"/>
  <c r="E645" i="4"/>
  <c r="D635" i="1"/>
  <c r="G634" i="1"/>
  <c r="H634" i="1"/>
  <c r="G636" i="1" l="1"/>
  <c r="H636" i="1"/>
  <c r="I18" i="3"/>
  <c r="D639" i="1"/>
  <c r="G635" i="1"/>
  <c r="H635" i="1"/>
  <c r="H18" i="3"/>
  <c r="F645" i="4"/>
  <c r="C639" i="1"/>
  <c r="H19" i="3"/>
  <c r="F646" i="4"/>
  <c r="C640" i="1"/>
  <c r="I19" i="3"/>
  <c r="D640" i="1"/>
  <c r="H7" i="3" l="1"/>
  <c r="I7" i="3" s="1"/>
  <c r="G639" i="1"/>
  <c r="H639" i="1"/>
  <c r="G640" i="1"/>
  <c r="H640" i="1"/>
  <c r="J3" i="9" l="1"/>
  <c r="M272" i="9" s="1"/>
  <c r="I7" i="9" l="1"/>
  <c r="K7" i="9"/>
  <c r="G15" i="9"/>
  <c r="K5" i="9"/>
  <c r="M15" i="9"/>
  <c r="G17" i="9"/>
  <c r="J7" i="9"/>
  <c r="I17" i="9"/>
  <c r="I8" i="9"/>
  <c r="K12" i="9"/>
  <c r="K6" i="9"/>
  <c r="J9" i="9"/>
  <c r="H17" i="9"/>
  <c r="J5" i="9"/>
  <c r="J11" i="9"/>
  <c r="L15" i="9"/>
  <c r="H16" i="9"/>
  <c r="G18" i="9"/>
  <c r="I12" i="9"/>
  <c r="J6" i="9"/>
  <c r="J8" i="9"/>
  <c r="G16" i="9"/>
  <c r="J13" i="9"/>
  <c r="I5" i="9"/>
  <c r="I9" i="9"/>
  <c r="H15" i="9"/>
  <c r="L16" i="9"/>
  <c r="K10" i="9"/>
  <c r="K8" i="9"/>
  <c r="H18" i="9"/>
  <c r="E18" i="9" s="1"/>
  <c r="B18" i="9" s="1"/>
  <c r="J12" i="9"/>
  <c r="K13" i="9"/>
  <c r="I6" i="9"/>
  <c r="M16" i="9"/>
  <c r="J17" i="9"/>
  <c r="I11" i="9"/>
  <c r="I13" i="9"/>
  <c r="J10" i="9"/>
  <c r="K9" i="9"/>
  <c r="K11" i="9"/>
  <c r="L272" i="9"/>
  <c r="F272" i="9" s="1"/>
  <c r="E7" i="9" l="1"/>
  <c r="B7" i="9" s="1"/>
  <c r="E15" i="9"/>
  <c r="E8" i="9"/>
  <c r="B8" i="9" s="1"/>
  <c r="E16" i="9"/>
  <c r="F15" i="9"/>
  <c r="F16" i="9"/>
  <c r="E10" i="9"/>
  <c r="B10" i="9" s="1"/>
  <c r="E5" i="9"/>
  <c r="B5" i="9" s="1"/>
  <c r="E6" i="9"/>
  <c r="B6" i="9" s="1"/>
  <c r="E9" i="9"/>
  <c r="B9" i="9" s="1"/>
  <c r="E17" i="9"/>
  <c r="B17" i="9" s="1"/>
  <c r="E11" i="9"/>
  <c r="B11" i="9" s="1"/>
  <c r="E13" i="9"/>
  <c r="B13" i="9" s="1"/>
  <c r="E12" i="9"/>
  <c r="B12" i="9" s="1"/>
  <c r="B272" i="9"/>
  <c r="F19" i="9"/>
  <c r="B15" i="9" l="1"/>
  <c r="B16" i="9"/>
  <c r="F14" i="9"/>
  <c r="F3" i="9" s="1"/>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<sst xmlns="http://schemas.openxmlformats.org/spreadsheetml/2006/main" count="4312" uniqueCount="3393">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</sst>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11129056</v>
      </c>
      <c r="D2" s="6">
        <f>'PR-RAS'!E6</f>
        <v>10672136.449999999</v>
      </c>
      <c r="E2" s="6">
        <v>0</v>
      </c>
      <c r="F2" s="6">
        <v>0</v>
      </c>
      <c r="G2" s="7">
        <f t="shared" ref="G2:G264" si="0">(B2/1000)*(C2*1+D2*2)</f>
        <v>32473.3289</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5290942</v>
      </c>
      <c r="D3" s="1">
        <f>'PR-RAS'!E7</f>
        <v>6272186.0300000003</v>
      </c>
      <c r="E3" s="1">
        <v>0</v>
      </c>
      <c r="F3" s="1">
        <v>0</v>
      </c>
      <c r="G3" s="2">
        <f t="shared" si="0"/>
        <v>35670.628120000008</v>
      </c>
      <c r="H3" s="2">
        <f t="shared" si="1"/>
        <v>3.0000000260770321E-2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4975350</v>
      </c>
      <c r="D4" s="1">
        <f>'PR-RAS'!E8</f>
        <v>5944377.2000000002</v>
      </c>
      <c r="E4" s="1">
        <v>0</v>
      </c>
      <c r="F4" s="1">
        <v>0</v>
      </c>
      <c r="G4" s="2">
        <f t="shared" si="0"/>
        <v>50592.313199999997</v>
      </c>
      <c r="H4" s="2">
        <f t="shared" si="1"/>
        <v>0.20000000018626451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4975350</v>
      </c>
      <c r="D5" s="1">
        <f>'PR-RAS'!E9</f>
        <v>6381807.1100000003</v>
      </c>
      <c r="E5" s="1">
        <v>0</v>
      </c>
      <c r="F5" s="1">
        <v>0</v>
      </c>
      <c r="G5" s="2">
        <f t="shared" si="0"/>
        <v>70955.856879999992</v>
      </c>
      <c r="H5" s="2">
        <f t="shared" si="1"/>
        <v>0.11000000033527613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488011.59</v>
      </c>
      <c r="E9" s="1">
        <v>0</v>
      </c>
      <c r="F9" s="1">
        <v>0</v>
      </c>
      <c r="G9" s="2">
        <f t="shared" si="0"/>
        <v>7808.1854400000002</v>
      </c>
      <c r="H9" s="2">
        <f t="shared" si="1"/>
        <v>0.40999999997438863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925441.5</v>
      </c>
      <c r="E11" s="1">
        <v>0</v>
      </c>
      <c r="F11" s="1">
        <v>0</v>
      </c>
      <c r="G11" s="2">
        <f t="shared" si="0"/>
        <v>18508.830000000002</v>
      </c>
      <c r="H11" s="2">
        <f t="shared" si="1"/>
        <v>0.5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297676</v>
      </c>
      <c r="D19" s="1">
        <f>'PR-RAS'!E23</f>
        <v>270135.95999999996</v>
      </c>
      <c r="E19" s="1">
        <v>0</v>
      </c>
      <c r="F19" s="1">
        <v>0</v>
      </c>
      <c r="G19" s="2">
        <f t="shared" si="0"/>
        <v>15083.062559999997</v>
      </c>
      <c r="H19" s="2">
        <f t="shared" si="1"/>
        <v>4.0000000037252903E-2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88052</v>
      </c>
      <c r="D20" s="1">
        <f>'PR-RAS'!E24</f>
        <v>85632.31</v>
      </c>
      <c r="E20" s="1">
        <v>0</v>
      </c>
      <c r="F20" s="1">
        <v>0</v>
      </c>
      <c r="G20" s="2">
        <f t="shared" si="0"/>
        <v>4927.0157799999997</v>
      </c>
      <c r="H20" s="2">
        <f t="shared" si="1"/>
        <v>0.30999999999767169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209624</v>
      </c>
      <c r="D23" s="1">
        <f>'PR-RAS'!E27</f>
        <v>184503.65</v>
      </c>
      <c r="E23" s="1">
        <v>0</v>
      </c>
      <c r="F23" s="1">
        <v>0</v>
      </c>
      <c r="G23" s="2">
        <f t="shared" si="0"/>
        <v>12729.8886</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17916</v>
      </c>
      <c r="D25" s="1">
        <f>'PR-RAS'!E29</f>
        <v>57672.87</v>
      </c>
      <c r="E25" s="1">
        <v>0</v>
      </c>
      <c r="F25" s="1">
        <v>0</v>
      </c>
      <c r="G25" s="2">
        <f t="shared" si="0"/>
        <v>3198.2817599999998</v>
      </c>
      <c r="H25" s="2">
        <f t="shared" si="1"/>
        <v>0.12999999999738066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17611</v>
      </c>
      <c r="D27" s="1">
        <f>'PR-RAS'!E31</f>
        <v>57672.87</v>
      </c>
      <c r="E27" s="1">
        <v>0</v>
      </c>
      <c r="F27" s="1">
        <v>0</v>
      </c>
      <c r="G27" s="2">
        <f t="shared" si="0"/>
        <v>3456.8752399999994</v>
      </c>
      <c r="H27" s="2">
        <f t="shared" si="1"/>
        <v>0.12999999999738066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305</v>
      </c>
      <c r="D29" s="1">
        <f>'PR-RAS'!E33</f>
        <v>0</v>
      </c>
      <c r="E29" s="1">
        <v>0</v>
      </c>
      <c r="F29" s="1">
        <v>0</v>
      </c>
      <c r="G29" s="2">
        <f t="shared" si="0"/>
        <v>8.5400000000000009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4175522</v>
      </c>
      <c r="D46" s="1">
        <f>'PR-RAS'!E50</f>
        <v>2669466.63</v>
      </c>
      <c r="E46" s="1">
        <v>0</v>
      </c>
      <c r="F46" s="1">
        <v>0</v>
      </c>
      <c r="G46" s="2">
        <f t="shared" si="0"/>
        <v>428150.48669999995</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3915562</v>
      </c>
      <c r="D55" s="1">
        <f>'PR-RAS'!E59</f>
        <v>2661606.63</v>
      </c>
      <c r="E55" s="1">
        <v>0</v>
      </c>
      <c r="F55" s="1">
        <v>0</v>
      </c>
      <c r="G55" s="2">
        <f t="shared" si="0"/>
        <v>498893.86403999996</v>
      </c>
      <c r="H55" s="2">
        <f t="shared" si="1"/>
        <v>0.37000000011175871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1997682</v>
      </c>
      <c r="D56" s="1">
        <f>'PR-RAS'!E60</f>
        <v>1755848.89</v>
      </c>
      <c r="E56" s="1">
        <v>0</v>
      </c>
      <c r="F56" s="1">
        <v>0</v>
      </c>
      <c r="G56" s="2">
        <f t="shared" si="0"/>
        <v>303015.88789999997</v>
      </c>
      <c r="H56" s="2">
        <f t="shared" si="1"/>
        <v>0.11000000010244548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1917880</v>
      </c>
      <c r="D57" s="1">
        <f>'PR-RAS'!E61</f>
        <v>905757.74</v>
      </c>
      <c r="E57" s="1">
        <v>0</v>
      </c>
      <c r="F57" s="1">
        <v>0</v>
      </c>
      <c r="G57" s="2">
        <f t="shared" si="0"/>
        <v>208846.14688000001</v>
      </c>
      <c r="H57" s="2">
        <f t="shared" si="1"/>
        <v>0.26000000000931323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7960</v>
      </c>
      <c r="D64" s="1">
        <f>'PR-RAS'!E68</f>
        <v>7860</v>
      </c>
      <c r="E64" s="1">
        <v>0</v>
      </c>
      <c r="F64" s="1">
        <v>0</v>
      </c>
      <c r="G64" s="2">
        <f t="shared" si="0"/>
        <v>1491.84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7960</v>
      </c>
      <c r="D65" s="1">
        <f>'PR-RAS'!E69</f>
        <v>7860</v>
      </c>
      <c r="E65" s="1">
        <v>0</v>
      </c>
      <c r="F65" s="1">
        <v>0</v>
      </c>
      <c r="G65" s="2">
        <f t="shared" si="0"/>
        <v>1515.52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393171</v>
      </c>
      <c r="D78" s="1">
        <f>'PR-RAS'!E82</f>
        <v>346270.79</v>
      </c>
      <c r="E78" s="1">
        <v>0</v>
      </c>
      <c r="F78" s="1">
        <v>0</v>
      </c>
      <c r="G78" s="2">
        <f t="shared" si="0"/>
        <v>83599.868660000007</v>
      </c>
      <c r="H78" s="2">
        <f t="shared" si="1"/>
        <v>0.21000000002095476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v>
      </c>
      <c r="D79" s="1">
        <f>'PR-RAS'!E83</f>
        <v>28.98</v>
      </c>
      <c r="E79" s="1">
        <v>0</v>
      </c>
      <c r="F79" s="1">
        <v>0</v>
      </c>
      <c r="G79" s="2">
        <f t="shared" si="0"/>
        <v>7.0948800000000007</v>
      </c>
      <c r="H79" s="2">
        <f t="shared" si="1"/>
        <v>1.9999999999999574E-2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v>
      </c>
      <c r="D81" s="1">
        <f>'PR-RAS'!E85</f>
        <v>28.98</v>
      </c>
      <c r="E81" s="1">
        <v>0</v>
      </c>
      <c r="F81" s="1">
        <v>0</v>
      </c>
      <c r="G81" s="2">
        <f t="shared" si="0"/>
        <v>7.2768000000000006</v>
      </c>
      <c r="H81" s="2">
        <f t="shared" si="1"/>
        <v>1.9999999999999574E-2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393138</v>
      </c>
      <c r="D87" s="1">
        <f>'PR-RAS'!E91</f>
        <v>346241.81</v>
      </c>
      <c r="E87" s="1">
        <v>0</v>
      </c>
      <c r="F87" s="1">
        <v>0</v>
      </c>
      <c r="G87" s="2">
        <f t="shared" si="0"/>
        <v>93363.459320000009</v>
      </c>
      <c r="H87" s="2">
        <f t="shared" si="1"/>
        <v>0.19000000000232831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9801</v>
      </c>
      <c r="D88" s="1">
        <f>'PR-RAS'!E92</f>
        <v>6907.06</v>
      </c>
      <c r="E88" s="1">
        <v>0</v>
      </c>
      <c r="F88" s="1">
        <v>0</v>
      </c>
      <c r="G88" s="2">
        <f t="shared" si="0"/>
        <v>2054.5154400000001</v>
      </c>
      <c r="H88" s="2">
        <f t="shared" si="1"/>
        <v>6.0000000000400178E-2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375037</v>
      </c>
      <c r="D89" s="1">
        <f>'PR-RAS'!E93</f>
        <v>332187.75</v>
      </c>
      <c r="E89" s="1">
        <v>0</v>
      </c>
      <c r="F89" s="1">
        <v>0</v>
      </c>
      <c r="G89" s="2">
        <f t="shared" si="0"/>
        <v>91468.299999999988</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v>
      </c>
      <c r="D90" s="1">
        <f>'PR-RAS'!E94</f>
        <v>2280</v>
      </c>
      <c r="E90" s="1">
        <v>0</v>
      </c>
      <c r="F90" s="1">
        <v>0</v>
      </c>
      <c r="G90" s="2">
        <f t="shared" si="0"/>
        <v>452.74299999999999</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7773</v>
      </c>
      <c r="D93" s="1">
        <f>'PR-RAS'!E97</f>
        <v>4867</v>
      </c>
      <c r="E93" s="1">
        <v>0</v>
      </c>
      <c r="F93" s="1">
        <v>0</v>
      </c>
      <c r="G93" s="2">
        <f t="shared" si="0"/>
        <v>1610.644</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1181718</v>
      </c>
      <c r="D102" s="1">
        <f>'PR-RAS'!E106</f>
        <v>1305475.1400000001</v>
      </c>
      <c r="E102" s="1">
        <v>0</v>
      </c>
      <c r="F102" s="1">
        <v>0</v>
      </c>
      <c r="G102" s="2">
        <f t="shared" si="0"/>
        <v>383059.49628000008</v>
      </c>
      <c r="H102" s="2">
        <f t="shared" si="1"/>
        <v>0.14000000013038516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1208</v>
      </c>
      <c r="D103" s="1">
        <f>'PR-RAS'!E107</f>
        <v>337.34</v>
      </c>
      <c r="E103" s="1">
        <v>0</v>
      </c>
      <c r="F103" s="1">
        <v>0</v>
      </c>
      <c r="G103" s="2">
        <f t="shared" si="0"/>
        <v>192.03335999999996</v>
      </c>
      <c r="H103" s="2">
        <f t="shared" si="1"/>
        <v>0.33999999999997499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1208</v>
      </c>
      <c r="D107" s="1">
        <f>'PR-RAS'!E111</f>
        <v>337.34</v>
      </c>
      <c r="E107" s="1">
        <v>0</v>
      </c>
      <c r="F107" s="1">
        <v>0</v>
      </c>
      <c r="G107" s="2">
        <f t="shared" si="0"/>
        <v>199.56407999999999</v>
      </c>
      <c r="H107" s="2">
        <f t="shared" si="1"/>
        <v>0.33999999999997499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796484</v>
      </c>
      <c r="D108" s="1">
        <f>'PR-RAS'!E112</f>
        <v>835588.37</v>
      </c>
      <c r="E108" s="1">
        <v>0</v>
      </c>
      <c r="F108" s="1">
        <v>0</v>
      </c>
      <c r="G108" s="2">
        <f t="shared" si="0"/>
        <v>264039.69918</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7477</v>
      </c>
      <c r="D111" s="1">
        <f>'PR-RAS'!E115</f>
        <v>21865.83</v>
      </c>
      <c r="E111" s="1">
        <v>0</v>
      </c>
      <c r="F111" s="1">
        <v>0</v>
      </c>
      <c r="G111" s="2">
        <f t="shared" si="0"/>
        <v>5632.9526000000005</v>
      </c>
      <c r="H111" s="2">
        <f t="shared" si="1"/>
        <v>0.16999999999825377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789007</v>
      </c>
      <c r="D113" s="1">
        <f>'PR-RAS'!E117</f>
        <v>813722.54</v>
      </c>
      <c r="E113" s="1">
        <v>0</v>
      </c>
      <c r="F113" s="1">
        <v>0</v>
      </c>
      <c r="G113" s="2">
        <f t="shared" si="0"/>
        <v>270642.63296000002</v>
      </c>
      <c r="H113" s="2">
        <f t="shared" si="1"/>
        <v>0.4599999999627471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384026</v>
      </c>
      <c r="D116" s="1">
        <f>'PR-RAS'!E120</f>
        <v>469549.43000000005</v>
      </c>
      <c r="E116" s="1">
        <v>0</v>
      </c>
      <c r="F116" s="1">
        <v>0</v>
      </c>
      <c r="G116" s="2">
        <f t="shared" si="0"/>
        <v>152159.35890000002</v>
      </c>
      <c r="H116" s="2">
        <f t="shared" si="1"/>
        <v>0.43000000005122274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20333</v>
      </c>
      <c r="D117" s="1">
        <f>'PR-RAS'!E121</f>
        <v>95793.03</v>
      </c>
      <c r="E117" s="1">
        <v>0</v>
      </c>
      <c r="F117" s="1">
        <v>0</v>
      </c>
      <c r="G117" s="2">
        <f t="shared" si="0"/>
        <v>24582.610960000002</v>
      </c>
      <c r="H117" s="2">
        <f t="shared" si="1"/>
        <v>2.9999999998835847E-2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363693</v>
      </c>
      <c r="D118" s="1">
        <f>'PR-RAS'!E122</f>
        <v>373756.4</v>
      </c>
      <c r="E118" s="1">
        <v>0</v>
      </c>
      <c r="F118" s="1">
        <v>0</v>
      </c>
      <c r="G118" s="2">
        <f t="shared" si="0"/>
        <v>130011.07860000001</v>
      </c>
      <c r="H118" s="2">
        <f t="shared" si="1"/>
        <v>0.40000000002328306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87703</v>
      </c>
      <c r="D120" s="1">
        <f>'PR-RAS'!E124</f>
        <v>78737.86</v>
      </c>
      <c r="E120" s="1">
        <v>0</v>
      </c>
      <c r="F120" s="1">
        <v>0</v>
      </c>
      <c r="G120" s="2">
        <f t="shared" si="0"/>
        <v>29176.267679999997</v>
      </c>
      <c r="H120" s="2">
        <f t="shared" si="1"/>
        <v>0.13999999999941792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86210</v>
      </c>
      <c r="D121" s="1">
        <f>'PR-RAS'!E125</f>
        <v>78737.86</v>
      </c>
      <c r="E121" s="1">
        <v>0</v>
      </c>
      <c r="F121" s="1">
        <v>0</v>
      </c>
      <c r="G121" s="2">
        <f t="shared" si="0"/>
        <v>29242.286400000001</v>
      </c>
      <c r="H121" s="2">
        <f t="shared" si="1"/>
        <v>0.13999999999941792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86210</v>
      </c>
      <c r="D122" s="1">
        <f>'PR-RAS'!E126</f>
        <v>78737.86</v>
      </c>
      <c r="E122" s="1">
        <v>0</v>
      </c>
      <c r="F122" s="1">
        <v>0</v>
      </c>
      <c r="G122" s="2">
        <f t="shared" si="0"/>
        <v>29485.972119999999</v>
      </c>
      <c r="H122" s="2">
        <f t="shared" si="1"/>
        <v>0.13999999999941792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1493</v>
      </c>
      <c r="D124" s="1">
        <f>'PR-RAS'!E128</f>
        <v>0</v>
      </c>
      <c r="E124" s="1">
        <v>0</v>
      </c>
      <c r="F124" s="1">
        <v>0</v>
      </c>
      <c r="G124" s="2">
        <f t="shared" si="0"/>
        <v>183.63900000000001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1493</v>
      </c>
      <c r="D125" s="1">
        <f>'PR-RAS'!E129</f>
        <v>0</v>
      </c>
      <c r="E125" s="1">
        <v>0</v>
      </c>
      <c r="F125" s="1">
        <v>0</v>
      </c>
      <c r="G125" s="2">
        <f t="shared" si="0"/>
        <v>185.13200000000001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7795493</v>
      </c>
      <c r="D147" s="1">
        <f>'PR-RAS'!E151</f>
        <v>9119596.3899999987</v>
      </c>
      <c r="E147" s="1">
        <v>0</v>
      </c>
      <c r="F147" s="1">
        <v>0</v>
      </c>
      <c r="G147" s="2">
        <f t="shared" si="0"/>
        <v>3801064.1238799994</v>
      </c>
      <c r="H147" s="2">
        <f t="shared" si="1"/>
        <v>0.3899999987334013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2490415</v>
      </c>
      <c r="D148" s="1">
        <f>'PR-RAS'!E152</f>
        <v>2901368.62</v>
      </c>
      <c r="E148" s="1">
        <v>0</v>
      </c>
      <c r="F148" s="1">
        <v>0</v>
      </c>
      <c r="G148" s="2">
        <f t="shared" si="0"/>
        <v>1219093.37928</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2062926</v>
      </c>
      <c r="D149" s="1">
        <f>'PR-RAS'!E153</f>
        <v>2312368.4900000002</v>
      </c>
      <c r="E149" s="1">
        <v>0</v>
      </c>
      <c r="F149" s="1">
        <v>0</v>
      </c>
      <c r="G149" s="2">
        <f t="shared" si="0"/>
        <v>989774.12104</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2062926</v>
      </c>
      <c r="D150" s="1">
        <f>'PR-RAS'!E154</f>
        <v>2312368.4900000002</v>
      </c>
      <c r="E150" s="1">
        <v>0</v>
      </c>
      <c r="F150" s="1">
        <v>0</v>
      </c>
      <c r="G150" s="2">
        <f t="shared" si="0"/>
        <v>996461.78402000002</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126870</v>
      </c>
      <c r="D154" s="1">
        <f>'PR-RAS'!E158</f>
        <v>222500</v>
      </c>
      <c r="E154" s="1">
        <v>0</v>
      </c>
      <c r="F154" s="1">
        <v>0</v>
      </c>
      <c r="G154" s="2">
        <f t="shared" si="0"/>
        <v>87496.11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300619</v>
      </c>
      <c r="D155" s="1">
        <f>'PR-RAS'!E159</f>
        <v>366500.13</v>
      </c>
      <c r="E155" s="1">
        <v>0</v>
      </c>
      <c r="F155" s="1">
        <v>0</v>
      </c>
      <c r="G155" s="2">
        <f t="shared" si="0"/>
        <v>159177.36603999999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300619</v>
      </c>
      <c r="D157" s="1">
        <f>'PR-RAS'!E161</f>
        <v>366500.13</v>
      </c>
      <c r="E157" s="1">
        <v>0</v>
      </c>
      <c r="F157" s="1">
        <v>0</v>
      </c>
      <c r="G157" s="2">
        <f t="shared" si="0"/>
        <v>161244.60456000001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2720861</v>
      </c>
      <c r="D159" s="1">
        <f>'PR-RAS'!E163</f>
        <v>3491810.82</v>
      </c>
      <c r="E159" s="1">
        <v>0</v>
      </c>
      <c r="F159" s="1">
        <v>0</v>
      </c>
      <c r="G159" s="2">
        <f t="shared" si="0"/>
        <v>1533308.2571200002</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86756</v>
      </c>
      <c r="D160" s="1">
        <f>'PR-RAS'!E164</f>
        <v>159990.57999999999</v>
      </c>
      <c r="E160" s="1">
        <v>0</v>
      </c>
      <c r="F160" s="1">
        <v>0</v>
      </c>
      <c r="G160" s="2">
        <f t="shared" si="0"/>
        <v>64671.208439999995</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13456</v>
      </c>
      <c r="D161" s="1">
        <f>'PR-RAS'!E165</f>
        <v>33996</v>
      </c>
      <c r="E161" s="1">
        <v>0</v>
      </c>
      <c r="F161" s="1">
        <v>0</v>
      </c>
      <c r="G161" s="2">
        <f t="shared" si="0"/>
        <v>13031.68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65904</v>
      </c>
      <c r="D162" s="1">
        <f>'PR-RAS'!E166</f>
        <v>55227.15</v>
      </c>
      <c r="E162" s="1">
        <v>0</v>
      </c>
      <c r="F162" s="1">
        <v>0</v>
      </c>
      <c r="G162" s="2">
        <f t="shared" si="0"/>
        <v>28393.686299999998</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7396</v>
      </c>
      <c r="D163" s="1">
        <f>'PR-RAS'!E167</f>
        <v>70767.429999999993</v>
      </c>
      <c r="E163" s="1">
        <v>0</v>
      </c>
      <c r="F163" s="1">
        <v>0</v>
      </c>
      <c r="G163" s="2">
        <f t="shared" si="0"/>
        <v>24126.799319999998</v>
      </c>
      <c r="H163" s="2">
        <f t="shared" si="1"/>
        <v>0.42999999999301508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370621</v>
      </c>
      <c r="D165" s="1">
        <f>'PR-RAS'!E169</f>
        <v>622855.59</v>
      </c>
      <c r="E165" s="1">
        <v>0</v>
      </c>
      <c r="F165" s="1">
        <v>0</v>
      </c>
      <c r="G165" s="2">
        <f t="shared" si="0"/>
        <v>265078.47752000001</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72082</v>
      </c>
      <c r="D166" s="1">
        <f>'PR-RAS'!E170</f>
        <v>68514.05</v>
      </c>
      <c r="E166" s="1">
        <v>0</v>
      </c>
      <c r="F166" s="1">
        <v>0</v>
      </c>
      <c r="G166" s="2">
        <f t="shared" si="0"/>
        <v>34503.166499999999</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57079</v>
      </c>
      <c r="D167" s="1">
        <f>'PR-RAS'!E171</f>
        <v>78156.89</v>
      </c>
      <c r="E167" s="1">
        <v>0</v>
      </c>
      <c r="F167" s="1">
        <v>0</v>
      </c>
      <c r="G167" s="2">
        <f t="shared" si="0"/>
        <v>35423.201480000003</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198015</v>
      </c>
      <c r="D168" s="1">
        <f>'PR-RAS'!E172</f>
        <v>367988.3</v>
      </c>
      <c r="E168" s="1">
        <v>0</v>
      </c>
      <c r="F168" s="1">
        <v>0</v>
      </c>
      <c r="G168" s="2">
        <f t="shared" si="0"/>
        <v>155976.59720000002</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9364</v>
      </c>
      <c r="D169" s="1">
        <f>'PR-RAS'!E173</f>
        <v>44514.36</v>
      </c>
      <c r="E169" s="1">
        <v>0</v>
      </c>
      <c r="F169" s="1">
        <v>0</v>
      </c>
      <c r="G169" s="2">
        <f t="shared" si="0"/>
        <v>16529.97696</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31482</v>
      </c>
      <c r="D170" s="1">
        <f>'PR-RAS'!E174</f>
        <v>55435.99</v>
      </c>
      <c r="E170" s="1">
        <v>0</v>
      </c>
      <c r="F170" s="1">
        <v>0</v>
      </c>
      <c r="G170" s="2">
        <f t="shared" si="0"/>
        <v>24057.822619999999</v>
      </c>
      <c r="H170" s="2">
        <f t="shared" si="1"/>
        <v>1.0000000002037268E-2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2599</v>
      </c>
      <c r="D172" s="1">
        <f>'PR-RAS'!E176</f>
        <v>8246</v>
      </c>
      <c r="E172" s="1">
        <v>0</v>
      </c>
      <c r="F172" s="1">
        <v>0</v>
      </c>
      <c r="G172" s="2">
        <f t="shared" si="0"/>
        <v>3264.5610000000001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1681187</v>
      </c>
      <c r="D173" s="1">
        <f>'PR-RAS'!E177</f>
        <v>1976698.3199999998</v>
      </c>
      <c r="E173" s="1">
        <v>0</v>
      </c>
      <c r="F173" s="1">
        <v>0</v>
      </c>
      <c r="G173" s="2">
        <f t="shared" si="0"/>
        <v>969148.38607999985</v>
      </c>
      <c r="H173" s="2">
        <f t="shared" si="1"/>
        <v>0.31999999983236194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56467</v>
      </c>
      <c r="D174" s="1">
        <f>'PR-RAS'!E178</f>
        <v>85063.84</v>
      </c>
      <c r="E174" s="1">
        <v>0</v>
      </c>
      <c r="F174" s="1">
        <v>0</v>
      </c>
      <c r="G174" s="2">
        <f t="shared" si="0"/>
        <v>39200.879639999999</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879033</v>
      </c>
      <c r="D175" s="1">
        <f>'PR-RAS'!E179</f>
        <v>711604.23</v>
      </c>
      <c r="E175" s="1">
        <v>0</v>
      </c>
      <c r="F175" s="1">
        <v>0</v>
      </c>
      <c r="G175" s="2">
        <f t="shared" si="0"/>
        <v>400590.01403999998</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162297</v>
      </c>
      <c r="D176" s="1">
        <f>'PR-RAS'!E180</f>
        <v>170547.89</v>
      </c>
      <c r="E176" s="1">
        <v>0</v>
      </c>
      <c r="F176" s="1">
        <v>0</v>
      </c>
      <c r="G176" s="2">
        <f t="shared" si="0"/>
        <v>88093.736499999999</v>
      </c>
      <c r="H176" s="2">
        <f t="shared" si="1"/>
        <v>0.10999999998603016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178879</v>
      </c>
      <c r="D177" s="1">
        <f>'PR-RAS'!E181</f>
        <v>208005.54</v>
      </c>
      <c r="E177" s="1">
        <v>0</v>
      </c>
      <c r="F177" s="1">
        <v>0</v>
      </c>
      <c r="G177" s="2">
        <f t="shared" si="0"/>
        <v>104700.65408000001</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10988</v>
      </c>
      <c r="D178" s="1">
        <f>'PR-RAS'!E182</f>
        <v>12778.77</v>
      </c>
      <c r="E178" s="1">
        <v>0</v>
      </c>
      <c r="F178" s="1">
        <v>0</v>
      </c>
      <c r="G178" s="2">
        <f t="shared" si="0"/>
        <v>6468.5605799999994</v>
      </c>
      <c r="H178" s="2">
        <f t="shared" si="1"/>
        <v>0.22999999999956344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14375</v>
      </c>
      <c r="D179" s="1">
        <f>'PR-RAS'!E183</f>
        <v>22176.46</v>
      </c>
      <c r="E179" s="1">
        <v>0</v>
      </c>
      <c r="F179" s="1">
        <v>0</v>
      </c>
      <c r="G179" s="2">
        <f t="shared" si="0"/>
        <v>10453.569759999998</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328165</v>
      </c>
      <c r="D180" s="1">
        <f>'PR-RAS'!E184</f>
        <v>727559.71</v>
      </c>
      <c r="E180" s="1">
        <v>0</v>
      </c>
      <c r="F180" s="1">
        <v>0</v>
      </c>
      <c r="G180" s="2">
        <f t="shared" si="0"/>
        <v>319207.91118</v>
      </c>
      <c r="H180" s="2">
        <f t="shared" si="1"/>
        <v>0.2900000000372529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2193</v>
      </c>
      <c r="D181" s="1">
        <f>'PR-RAS'!E185</f>
        <v>1435.5</v>
      </c>
      <c r="E181" s="1">
        <v>0</v>
      </c>
      <c r="F181" s="1">
        <v>0</v>
      </c>
      <c r="G181" s="2">
        <f t="shared" si="0"/>
        <v>911.52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48790</v>
      </c>
      <c r="D182" s="1">
        <f>'PR-RAS'!E186</f>
        <v>37526.379999999997</v>
      </c>
      <c r="E182" s="1">
        <v>0</v>
      </c>
      <c r="F182" s="1">
        <v>0</v>
      </c>
      <c r="G182" s="2">
        <f t="shared" si="0"/>
        <v>22415.539559999997</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582297</v>
      </c>
      <c r="D184" s="1">
        <f>'PR-RAS'!E188</f>
        <v>732266.33000000007</v>
      </c>
      <c r="E184" s="1">
        <v>0</v>
      </c>
      <c r="F184" s="1">
        <v>0</v>
      </c>
      <c r="G184" s="2">
        <f t="shared" si="0"/>
        <v>374569.82777999999</v>
      </c>
      <c r="H184" s="2">
        <f t="shared" si="1"/>
        <v>0.33000000007450581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269551</v>
      </c>
      <c r="D185" s="1">
        <f>'PR-RAS'!E189</f>
        <v>206941.62</v>
      </c>
      <c r="E185" s="1">
        <v>0</v>
      </c>
      <c r="F185" s="1">
        <v>0</v>
      </c>
      <c r="G185" s="2">
        <f t="shared" si="0"/>
        <v>125751.90015999999</v>
      </c>
      <c r="H185" s="2">
        <f t="shared" si="1"/>
        <v>0.38000000000465661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4352</v>
      </c>
      <c r="D186" s="1">
        <f>'PR-RAS'!E190</f>
        <v>15760.29</v>
      </c>
      <c r="E186" s="1">
        <v>0</v>
      </c>
      <c r="F186" s="1">
        <v>0</v>
      </c>
      <c r="G186" s="2">
        <f t="shared" si="0"/>
        <v>6636.4273000000003</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29879</v>
      </c>
      <c r="D187" s="1">
        <f>'PR-RAS'!E191</f>
        <v>68027.25</v>
      </c>
      <c r="E187" s="1">
        <v>0</v>
      </c>
      <c r="F187" s="1">
        <v>0</v>
      </c>
      <c r="G187" s="2">
        <f t="shared" si="0"/>
        <v>30863.631000000001</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25611</v>
      </c>
      <c r="D188" s="1">
        <f>'PR-RAS'!E192</f>
        <v>25611.360000000001</v>
      </c>
      <c r="E188" s="1">
        <v>0</v>
      </c>
      <c r="F188" s="1">
        <v>0</v>
      </c>
      <c r="G188" s="2">
        <f t="shared" si="0"/>
        <v>14367.905640000001</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15022</v>
      </c>
      <c r="D189" s="1">
        <f>'PR-RAS'!E193</f>
        <v>19805.62</v>
      </c>
      <c r="E189" s="1">
        <v>0</v>
      </c>
      <c r="F189" s="1">
        <v>0</v>
      </c>
      <c r="G189" s="2">
        <f t="shared" si="0"/>
        <v>10271.04912</v>
      </c>
      <c r="H189" s="2">
        <f t="shared" si="1"/>
        <v>0.38000000000101863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237882</v>
      </c>
      <c r="D191" s="1">
        <f>'PR-RAS'!E195</f>
        <v>396120.19</v>
      </c>
      <c r="E191" s="1">
        <v>0</v>
      </c>
      <c r="F191" s="1">
        <v>0</v>
      </c>
      <c r="G191" s="2">
        <f t="shared" si="0"/>
        <v>195723.25220000002</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30235</v>
      </c>
      <c r="D192" s="1">
        <f>'PR-RAS'!E196</f>
        <v>33664.14</v>
      </c>
      <c r="E192" s="1">
        <v>0</v>
      </c>
      <c r="F192" s="1">
        <v>0</v>
      </c>
      <c r="G192" s="2">
        <f t="shared" si="0"/>
        <v>18634.586480000002</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30235</v>
      </c>
      <c r="D206" s="1">
        <f>'PR-RAS'!E210</f>
        <v>33664.14</v>
      </c>
      <c r="E206" s="1">
        <v>0</v>
      </c>
      <c r="F206" s="1">
        <v>0</v>
      </c>
      <c r="G206" s="2">
        <f t="shared" si="0"/>
        <v>20000.472399999999</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29550</v>
      </c>
      <c r="D207" s="1">
        <f>'PR-RAS'!E211</f>
        <v>31704.47</v>
      </c>
      <c r="E207" s="1">
        <v>0</v>
      </c>
      <c r="F207" s="1">
        <v>0</v>
      </c>
      <c r="G207" s="2">
        <f t="shared" si="0"/>
        <v>19149.541639999999</v>
      </c>
      <c r="H207" s="2">
        <f t="shared" si="1"/>
        <v>0.47000000000116415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383.2</v>
      </c>
      <c r="E208" s="1">
        <v>0</v>
      </c>
      <c r="F208" s="1">
        <v>0</v>
      </c>
      <c r="G208" s="2">
        <f t="shared" si="0"/>
        <v>158.64479999999998</v>
      </c>
      <c r="H208" s="2">
        <f t="shared" si="1"/>
        <v>0.19999999999998863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685</v>
      </c>
      <c r="D209" s="1">
        <f>'PR-RAS'!E213</f>
        <v>1576.47</v>
      </c>
      <c r="E209" s="1">
        <v>0</v>
      </c>
      <c r="F209" s="1">
        <v>0</v>
      </c>
      <c r="G209" s="2">
        <f t="shared" si="0"/>
        <v>798.29151999999999</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116730</v>
      </c>
      <c r="D211" s="1">
        <f>'PR-RAS'!E215</f>
        <v>116542.19</v>
      </c>
      <c r="E211" s="1">
        <v>0</v>
      </c>
      <c r="F211" s="1">
        <v>0</v>
      </c>
      <c r="G211" s="2">
        <f t="shared" si="0"/>
        <v>73461.019799999995</v>
      </c>
      <c r="H211" s="2">
        <f t="shared" si="1"/>
        <v>0.19000000000232831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116730</v>
      </c>
      <c r="D215" s="1">
        <f>'PR-RAS'!E219</f>
        <v>116542.19</v>
      </c>
      <c r="E215" s="1">
        <v>0</v>
      </c>
      <c r="F215" s="1">
        <v>0</v>
      </c>
      <c r="G215" s="2">
        <f t="shared" si="0"/>
        <v>74860.277319999994</v>
      </c>
      <c r="H215" s="2">
        <f t="shared" si="1"/>
        <v>0.19000000000232831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116730</v>
      </c>
      <c r="D218" s="1">
        <f>'PR-RAS'!E222</f>
        <v>116542.19</v>
      </c>
      <c r="E218" s="1">
        <v>0</v>
      </c>
      <c r="F218" s="1">
        <v>0</v>
      </c>
      <c r="G218" s="2">
        <f t="shared" si="0"/>
        <v>75909.720459999997</v>
      </c>
      <c r="H218" s="2">
        <f t="shared" si="1"/>
        <v>0.19000000000232831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333566</v>
      </c>
      <c r="D220" s="1">
        <f>'PR-RAS'!E224</f>
        <v>514229.68999999994</v>
      </c>
      <c r="E220" s="1">
        <v>0</v>
      </c>
      <c r="F220" s="1">
        <v>0</v>
      </c>
      <c r="G220" s="2">
        <f t="shared" si="0"/>
        <v>298283.55821999995</v>
      </c>
      <c r="H220" s="2">
        <f t="shared" si="1"/>
        <v>0.31000000005587935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87924</v>
      </c>
      <c r="D227" s="1">
        <f>'PR-RAS'!E231</f>
        <v>175732.28</v>
      </c>
      <c r="E227" s="1">
        <v>0</v>
      </c>
      <c r="F227" s="1">
        <v>0</v>
      </c>
      <c r="G227" s="2">
        <f t="shared" si="0"/>
        <v>99301.814559999999</v>
      </c>
      <c r="H227" s="2">
        <f t="shared" si="1"/>
        <v>0.27999999999883585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29976.65</v>
      </c>
      <c r="E228" s="1">
        <v>0</v>
      </c>
      <c r="F228" s="1">
        <v>0</v>
      </c>
      <c r="G228" s="2">
        <f t="shared" si="0"/>
        <v>13609.399100000001</v>
      </c>
      <c r="H228" s="2">
        <f t="shared" si="1"/>
        <v>0.34999999999854481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87924</v>
      </c>
      <c r="D229" s="1">
        <f>'PR-RAS'!E233</f>
        <v>145755.63</v>
      </c>
      <c r="E229" s="1">
        <v>0</v>
      </c>
      <c r="F229" s="1">
        <v>0</v>
      </c>
      <c r="G229" s="2">
        <f t="shared" si="0"/>
        <v>86511.239280000009</v>
      </c>
      <c r="H229" s="2">
        <f t="shared" si="1"/>
        <v>0.36999999999534339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245642</v>
      </c>
      <c r="D232" s="1">
        <f>'PR-RAS'!E236</f>
        <v>338497.41</v>
      </c>
      <c r="E232" s="1">
        <v>0</v>
      </c>
      <c r="F232" s="1">
        <v>0</v>
      </c>
      <c r="G232" s="2">
        <f t="shared" si="0"/>
        <v>213129.10542000001</v>
      </c>
      <c r="H232" s="2">
        <f t="shared" si="1"/>
        <v>0.40999999997438863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245642</v>
      </c>
      <c r="D233" s="1">
        <f>'PR-RAS'!E237</f>
        <v>338497.41</v>
      </c>
      <c r="E233" s="1">
        <v>0</v>
      </c>
      <c r="F233" s="1">
        <v>0</v>
      </c>
      <c r="G233" s="2">
        <f t="shared" si="0"/>
        <v>214051.74223999999</v>
      </c>
      <c r="H233" s="2">
        <f t="shared" si="1"/>
        <v>0.40999999997438863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508502</v>
      </c>
      <c r="D248" s="1">
        <f>'PR-RAS'!E252</f>
        <v>489150</v>
      </c>
      <c r="E248" s="1">
        <v>0</v>
      </c>
      <c r="F248" s="1">
        <v>0</v>
      </c>
      <c r="G248" s="2">
        <f t="shared" si="0"/>
        <v>367240.09399999998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508502</v>
      </c>
      <c r="D255" s="1">
        <f>'PR-RAS'!E259</f>
        <v>489150</v>
      </c>
      <c r="E255" s="1">
        <v>0</v>
      </c>
      <c r="F255" s="1">
        <v>0</v>
      </c>
      <c r="G255" s="2">
        <f t="shared" si="0"/>
        <v>377647.70799999998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491192</v>
      </c>
      <c r="D256" s="1">
        <f>'PR-RAS'!E260</f>
        <v>464700</v>
      </c>
      <c r="E256" s="1">
        <v>0</v>
      </c>
      <c r="F256" s="1">
        <v>0</v>
      </c>
      <c r="G256" s="2">
        <f t="shared" si="0"/>
        <v>362250.96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17310</v>
      </c>
      <c r="D257" s="1">
        <f>'PR-RAS'!E261</f>
        <v>24450</v>
      </c>
      <c r="E257" s="1">
        <v>0</v>
      </c>
      <c r="F257" s="1">
        <v>0</v>
      </c>
      <c r="G257" s="2">
        <f t="shared" si="0"/>
        <v>16949.760000000002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1595184</v>
      </c>
      <c r="D259" s="1">
        <f>'PR-RAS'!E263</f>
        <v>1572830.93</v>
      </c>
      <c r="E259" s="1">
        <v>0</v>
      </c>
      <c r="F259" s="1">
        <v>0</v>
      </c>
      <c r="G259" s="2">
        <f t="shared" si="0"/>
        <v>1223138.2318799999</v>
      </c>
      <c r="H259" s="2">
        <f t="shared" si="1"/>
        <v>7.000000006519258E-2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770380</v>
      </c>
      <c r="D260" s="1">
        <f>'PR-RAS'!E264</f>
        <v>1033516.6</v>
      </c>
      <c r="E260" s="1">
        <v>0</v>
      </c>
      <c r="F260" s="1">
        <v>0</v>
      </c>
      <c r="G260" s="2">
        <f t="shared" si="0"/>
        <v>734890.01880000008</v>
      </c>
      <c r="H260" s="2">
        <f t="shared" si="1"/>
        <v>0.40000000002328306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770380</v>
      </c>
      <c r="D261" s="1">
        <f>'PR-RAS'!E265</f>
        <v>1033516.6</v>
      </c>
      <c r="E261" s="1">
        <v>0</v>
      </c>
      <c r="F261" s="1">
        <v>0</v>
      </c>
      <c r="G261" s="2">
        <f t="shared" si="0"/>
        <v>737727.43200000003</v>
      </c>
      <c r="H261" s="2">
        <f t="shared" si="1"/>
        <v>0.40000000002328306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206207</v>
      </c>
      <c r="D264" s="1">
        <f>'PR-RAS'!E268</f>
        <v>21754.33</v>
      </c>
      <c r="E264" s="1">
        <v>0</v>
      </c>
      <c r="F264" s="1">
        <v>0</v>
      </c>
      <c r="G264" s="2">
        <f t="shared" si="0"/>
        <v>65675.218580000001</v>
      </c>
      <c r="H264" s="2">
        <f t="shared" si="1"/>
        <v>0.33000000000174623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50000</v>
      </c>
      <c r="D265" s="1">
        <f>'PR-RAS'!E269</f>
        <v>0</v>
      </c>
      <c r="E265" s="1">
        <v>0</v>
      </c>
      <c r="F265" s="1">
        <v>0</v>
      </c>
      <c r="G265" s="2">
        <f t="shared" ref="G265:G521" si="8">(B265/1000)*(C265*1+D265*2)</f>
        <v>13200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156207</v>
      </c>
      <c r="D266" s="1">
        <f>'PR-RAS'!E270</f>
        <v>21754.33</v>
      </c>
      <c r="E266" s="1">
        <v>0</v>
      </c>
      <c r="F266" s="1">
        <v>0</v>
      </c>
      <c r="G266" s="2">
        <f t="shared" si="8"/>
        <v>52924.649900000004</v>
      </c>
      <c r="H266" s="2">
        <f t="shared" si="9"/>
        <v>0.33000000000174623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15364</v>
      </c>
      <c r="D269" s="1">
        <f>'PR-RAS'!E273</f>
        <v>0</v>
      </c>
      <c r="E269" s="1">
        <v>0</v>
      </c>
      <c r="F269" s="1">
        <v>0</v>
      </c>
      <c r="G269" s="2">
        <f t="shared" si="8"/>
        <v>4117.5520000000006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15364</v>
      </c>
      <c r="D270" s="1">
        <f>'PR-RAS'!E274</f>
        <v>0</v>
      </c>
      <c r="E270" s="1">
        <v>0</v>
      </c>
      <c r="F270" s="1">
        <v>0</v>
      </c>
      <c r="G270" s="2">
        <f t="shared" si="8"/>
        <v>4132.9160000000002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603233</v>
      </c>
      <c r="D275" s="1">
        <f>'PR-RAS'!E279</f>
        <v>517560</v>
      </c>
      <c r="E275" s="1">
        <v>0</v>
      </c>
      <c r="F275" s="1">
        <v>0</v>
      </c>
      <c r="G275" s="2">
        <f t="shared" si="8"/>
        <v>448908.72200000001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603233</v>
      </c>
      <c r="D276" s="1">
        <f>'PR-RAS'!E280</f>
        <v>517560</v>
      </c>
      <c r="E276" s="1">
        <v>0</v>
      </c>
      <c r="F276" s="1">
        <v>0</v>
      </c>
      <c r="G276" s="2">
        <f t="shared" si="8"/>
        <v>450547.07500000001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7795493</v>
      </c>
      <c r="D285" s="1">
        <f>'PR-RAS'!E289</f>
        <v>9119596.3899999987</v>
      </c>
      <c r="E285" s="1">
        <v>0</v>
      </c>
      <c r="F285" s="1">
        <v>0</v>
      </c>
      <c r="G285" s="2">
        <f t="shared" si="8"/>
        <v>7393850.7615199983</v>
      </c>
      <c r="H285" s="2">
        <f t="shared" si="9"/>
        <v>0.3899999987334013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3333563</v>
      </c>
      <c r="D286" s="1">
        <f>'PR-RAS'!E290</f>
        <v>1552540.0600000005</v>
      </c>
      <c r="E286" s="1">
        <v>0</v>
      </c>
      <c r="F286" s="1">
        <v>0</v>
      </c>
      <c r="G286" s="2">
        <f t="shared" si="8"/>
        <v>1835013.2892000002</v>
      </c>
      <c r="H286" s="2">
        <f t="shared" si="9"/>
        <v>6.0000000521540642E-2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1518735</v>
      </c>
      <c r="D288" s="1">
        <f>'PR-RAS'!E292</f>
        <v>2391510.16</v>
      </c>
      <c r="E288" s="1">
        <v>0</v>
      </c>
      <c r="F288" s="1">
        <v>0</v>
      </c>
      <c r="G288" s="2">
        <f t="shared" si="8"/>
        <v>1808603.7768399999</v>
      </c>
      <c r="H288" s="2">
        <f t="shared" si="9"/>
        <v>0.16000000014901161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225853</v>
      </c>
      <c r="D293" s="1">
        <f>'PR-RAS'!E298</f>
        <v>23455.43</v>
      </c>
      <c r="E293" s="1">
        <v>0</v>
      </c>
      <c r="F293" s="1">
        <v>0</v>
      </c>
      <c r="G293" s="2">
        <f t="shared" si="8"/>
        <v>79647.047119999988</v>
      </c>
      <c r="H293" s="2">
        <f t="shared" si="9"/>
        <v>0.43000000000029104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225853</v>
      </c>
      <c r="D306" s="1">
        <f>'PR-RAS'!E311</f>
        <v>23455.43</v>
      </c>
      <c r="E306" s="1">
        <v>0</v>
      </c>
      <c r="F306" s="1">
        <v>0</v>
      </c>
      <c r="G306" s="2">
        <f t="shared" si="8"/>
        <v>83192.977299999999</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225853</v>
      </c>
      <c r="D307" s="1">
        <f>'PR-RAS'!E312</f>
        <v>23455.43</v>
      </c>
      <c r="E307" s="1">
        <v>0</v>
      </c>
      <c r="F307" s="1">
        <v>0</v>
      </c>
      <c r="G307" s="2">
        <f t="shared" si="8"/>
        <v>83465.74115999999</v>
      </c>
      <c r="H307" s="2">
        <f t="shared" si="9"/>
        <v>0.43000000000029104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225853</v>
      </c>
      <c r="D308" s="1">
        <f>'PR-RAS'!E313</f>
        <v>23455.43</v>
      </c>
      <c r="E308" s="1">
        <v>0</v>
      </c>
      <c r="F308" s="1">
        <v>0</v>
      </c>
      <c r="G308" s="2">
        <f t="shared" si="8"/>
        <v>83738.505019999997</v>
      </c>
      <c r="H308" s="2">
        <f t="shared" si="9"/>
        <v>0.43000000000029104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2693423</v>
      </c>
      <c r="D345" s="1">
        <f>'PR-RAS'!E350</f>
        <v>3012089.9899999998</v>
      </c>
      <c r="E345" s="1">
        <v>0</v>
      </c>
      <c r="F345" s="1">
        <v>0</v>
      </c>
      <c r="G345" s="2">
        <f t="shared" si="8"/>
        <v>2998855.4251199998</v>
      </c>
      <c r="H345" s="2">
        <f t="shared" si="9"/>
        <v>1.0000000242143869E-2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350000</v>
      </c>
      <c r="E346" s="1">
        <v>0</v>
      </c>
      <c r="F346" s="1">
        <v>0</v>
      </c>
      <c r="G346" s="2">
        <f t="shared" si="8"/>
        <v>241499.99999999997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350000</v>
      </c>
      <c r="E347" s="1">
        <v>0</v>
      </c>
      <c r="F347" s="1">
        <v>0</v>
      </c>
      <c r="G347" s="2">
        <f t="shared" si="8"/>
        <v>242199.99999999997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350000</v>
      </c>
      <c r="E348" s="1">
        <v>0</v>
      </c>
      <c r="F348" s="1">
        <v>0</v>
      </c>
      <c r="G348" s="2">
        <f t="shared" si="8"/>
        <v>242899.99999999997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756223</v>
      </c>
      <c r="D358" s="1">
        <f>'PR-RAS'!E363</f>
        <v>2652016.6399999997</v>
      </c>
      <c r="E358" s="1">
        <v>0</v>
      </c>
      <c r="F358" s="1">
        <v>0</v>
      </c>
      <c r="G358" s="2">
        <f t="shared" si="8"/>
        <v>2163511.4919599998</v>
      </c>
      <c r="H358" s="2">
        <f t="shared" si="9"/>
        <v>0.36000000033527613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646572</v>
      </c>
      <c r="D359" s="1">
        <f>'PR-RAS'!E364</f>
        <v>1354899.18</v>
      </c>
      <c r="E359" s="1">
        <v>0</v>
      </c>
      <c r="F359" s="1">
        <v>0</v>
      </c>
      <c r="G359" s="2">
        <f t="shared" si="8"/>
        <v>1201580.5888799999</v>
      </c>
      <c r="H359" s="2">
        <f t="shared" si="9"/>
        <v>0.17999999993480742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633572</v>
      </c>
      <c r="D362" s="1">
        <f>'PR-RAS'!E367</f>
        <v>841546.85</v>
      </c>
      <c r="E362" s="1">
        <v>0</v>
      </c>
      <c r="F362" s="1">
        <v>0</v>
      </c>
      <c r="G362" s="2">
        <f t="shared" si="8"/>
        <v>836316.31770000001</v>
      </c>
      <c r="H362" s="2">
        <f t="shared" si="9"/>
        <v>0.15000000002328306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13000</v>
      </c>
      <c r="D363" s="1">
        <f>'PR-RAS'!E368</f>
        <v>513352.33</v>
      </c>
      <c r="E363" s="1">
        <v>0</v>
      </c>
      <c r="F363" s="1">
        <v>0</v>
      </c>
      <c r="G363" s="2">
        <f t="shared" si="8"/>
        <v>376373.08691999997</v>
      </c>
      <c r="H363" s="2">
        <f t="shared" si="9"/>
        <v>0.33000000001629815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101330</v>
      </c>
      <c r="D364" s="1">
        <f>'PR-RAS'!E369</f>
        <v>1198087.46</v>
      </c>
      <c r="E364" s="1">
        <v>0</v>
      </c>
      <c r="F364" s="1">
        <v>0</v>
      </c>
      <c r="G364" s="2">
        <f t="shared" si="8"/>
        <v>906594.28595999989</v>
      </c>
      <c r="H364" s="2">
        <f t="shared" si="9"/>
        <v>0.4599999999627471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69363</v>
      </c>
      <c r="D365" s="1">
        <f>'PR-RAS'!E370</f>
        <v>23950</v>
      </c>
      <c r="E365" s="1">
        <v>0</v>
      </c>
      <c r="F365" s="1">
        <v>0</v>
      </c>
      <c r="G365" s="2">
        <f t="shared" si="8"/>
        <v>42683.731999999996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7100</v>
      </c>
      <c r="D366" s="1">
        <f>'PR-RAS'!E371</f>
        <v>0</v>
      </c>
      <c r="E366" s="1">
        <v>0</v>
      </c>
      <c r="F366" s="1">
        <v>0</v>
      </c>
      <c r="G366" s="2">
        <f t="shared" si="8"/>
        <v>2591.5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16918</v>
      </c>
      <c r="D367" s="1">
        <f>'PR-RAS'!E372</f>
        <v>22013.71</v>
      </c>
      <c r="E367" s="1">
        <v>0</v>
      </c>
      <c r="F367" s="1">
        <v>0</v>
      </c>
      <c r="G367" s="2">
        <f t="shared" si="8"/>
        <v>22306.023719999997</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7949</v>
      </c>
      <c r="D371" s="1">
        <f>'PR-RAS'!E376</f>
        <v>1152123.75</v>
      </c>
      <c r="E371" s="1">
        <v>0</v>
      </c>
      <c r="F371" s="1">
        <v>0</v>
      </c>
      <c r="G371" s="2">
        <f t="shared" si="8"/>
        <v>855512.70499999996</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60995</v>
      </c>
      <c r="E373" s="1">
        <v>0</v>
      </c>
      <c r="F373" s="1">
        <v>0</v>
      </c>
      <c r="G373" s="2">
        <f t="shared" si="8"/>
        <v>45380.28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60995</v>
      </c>
      <c r="E374" s="1">
        <v>0</v>
      </c>
      <c r="F374" s="1">
        <v>0</v>
      </c>
      <c r="G374" s="2">
        <f t="shared" si="8"/>
        <v>45502.27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v>
      </c>
      <c r="D378" s="1">
        <f>'PR-RAS'!E383</f>
        <v>0</v>
      </c>
      <c r="E378" s="1">
        <v>0</v>
      </c>
      <c r="F378" s="1">
        <v>0</v>
      </c>
      <c r="G378" s="2">
        <f t="shared" si="8"/>
        <v>31.667999999999999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84</v>
      </c>
      <c r="D379" s="1">
        <f>'PR-RAS'!E384</f>
        <v>0</v>
      </c>
      <c r="E379" s="1">
        <v>0</v>
      </c>
      <c r="F379" s="1">
        <v>0</v>
      </c>
      <c r="G379" s="2">
        <f t="shared" si="8"/>
        <v>31.751999999999999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8237</v>
      </c>
      <c r="D386" s="1">
        <f>'PR-RAS'!E391</f>
        <v>38035</v>
      </c>
      <c r="E386" s="1">
        <v>0</v>
      </c>
      <c r="F386" s="1">
        <v>0</v>
      </c>
      <c r="G386" s="2">
        <f t="shared" si="8"/>
        <v>32458.195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2316</v>
      </c>
      <c r="D388" s="1">
        <f>'PR-RAS'!E393</f>
        <v>38035</v>
      </c>
      <c r="E388" s="1">
        <v>0</v>
      </c>
      <c r="F388" s="1">
        <v>0</v>
      </c>
      <c r="G388" s="2">
        <f t="shared" si="8"/>
        <v>30335.382000000001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5921</v>
      </c>
      <c r="D389" s="1">
        <f>'PR-RAS'!E394</f>
        <v>0</v>
      </c>
      <c r="E389" s="1">
        <v>0</v>
      </c>
      <c r="F389" s="1">
        <v>0</v>
      </c>
      <c r="G389" s="2">
        <f t="shared" si="8"/>
        <v>2297.348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1937200</v>
      </c>
      <c r="D397" s="1">
        <f>'PR-RAS'!E402</f>
        <v>10073.35</v>
      </c>
      <c r="E397" s="1">
        <v>0</v>
      </c>
      <c r="F397" s="1">
        <v>0</v>
      </c>
      <c r="G397" s="2">
        <f t="shared" si="8"/>
        <v>775109.29320000007</v>
      </c>
      <c r="H397" s="2">
        <f t="shared" si="9"/>
        <v>0.3500000000003638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1937200</v>
      </c>
      <c r="D398" s="1">
        <f>'PR-RAS'!E403</f>
        <v>10073.35</v>
      </c>
      <c r="E398" s="1">
        <v>0</v>
      </c>
      <c r="F398" s="1">
        <v>0</v>
      </c>
      <c r="G398" s="2">
        <f t="shared" si="8"/>
        <v>777066.63990000007</v>
      </c>
      <c r="H398" s="2">
        <f t="shared" si="9"/>
        <v>0.3500000000003638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2467570</v>
      </c>
      <c r="D403" s="1">
        <f>'PR-RAS'!E408</f>
        <v>2988634.5599999996</v>
      </c>
      <c r="E403" s="1">
        <v>0</v>
      </c>
      <c r="F403" s="1">
        <v>0</v>
      </c>
      <c r="G403" s="2">
        <f t="shared" si="8"/>
        <v>3394825.3262399998</v>
      </c>
      <c r="H403" s="2">
        <f t="shared" si="9"/>
        <v>0.44000000040978193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11354909</v>
      </c>
      <c r="D407" s="1">
        <f>'PR-RAS'!E412</f>
        <v>10695591.879999999</v>
      </c>
      <c r="E407" s="1">
        <v>0</v>
      </c>
      <c r="F407" s="1">
        <v>0</v>
      </c>
      <c r="G407" s="2">
        <f t="shared" si="8"/>
        <v>13294913.660560001</v>
      </c>
      <c r="H407" s="2">
        <f t="shared" si="9"/>
        <v>0.12000000104308128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10488916</v>
      </c>
      <c r="D408" s="1">
        <f>'PR-RAS'!E413</f>
        <v>12131686.379999999</v>
      </c>
      <c r="E408" s="1">
        <v>0</v>
      </c>
      <c r="F408" s="1">
        <v>0</v>
      </c>
      <c r="G408" s="2">
        <f t="shared" si="8"/>
        <v>14144181.525319999</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865993</v>
      </c>
      <c r="D409" s="1">
        <f>'PR-RAS'!E414</f>
        <v>0</v>
      </c>
      <c r="E409" s="1">
        <v>0</v>
      </c>
      <c r="F409" s="1">
        <v>0</v>
      </c>
      <c r="G409" s="2">
        <f t="shared" si="8"/>
        <v>353325.14399999997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1436094.5</v>
      </c>
      <c r="E410" s="1">
        <v>0</v>
      </c>
      <c r="F410" s="1">
        <v>0</v>
      </c>
      <c r="G410" s="2">
        <f t="shared" si="8"/>
        <v>1174725.301</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1518735</v>
      </c>
      <c r="D411" s="1">
        <f>'PR-RAS'!E416</f>
        <v>2391510.16</v>
      </c>
      <c r="E411" s="1">
        <v>0</v>
      </c>
      <c r="F411" s="1">
        <v>0</v>
      </c>
      <c r="G411" s="2">
        <f t="shared" si="8"/>
        <v>2583719.6812</v>
      </c>
      <c r="H411" s="2">
        <f t="shared" si="9"/>
        <v>0.16000000014901161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11354909</v>
      </c>
      <c r="D633" s="1">
        <f>'PR-RAS'!E639</f>
        <v>10695591.879999999</v>
      </c>
      <c r="E633" s="1">
        <v>0</v>
      </c>
      <c r="F633" s="1">
        <v>0</v>
      </c>
      <c r="G633" s="2">
        <f t="shared" si="10"/>
        <v>20695530.62432</v>
      </c>
      <c r="H633" s="2">
        <f t="shared" si="11"/>
        <v>0.12000000104308128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10488916</v>
      </c>
      <c r="D634" s="1">
        <f>'PR-RAS'!E640</f>
        <v>12131686.379999999</v>
      </c>
      <c r="E634" s="1">
        <v>0</v>
      </c>
      <c r="F634" s="1">
        <v>0</v>
      </c>
      <c r="G634" s="2">
        <f t="shared" si="10"/>
        <v>21998198.785080001</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865993</v>
      </c>
      <c r="D635" s="1">
        <f>'PR-RAS'!E641</f>
        <v>0</v>
      </c>
      <c r="E635" s="1">
        <v>0</v>
      </c>
      <c r="F635" s="1">
        <v>0</v>
      </c>
      <c r="G635" s="2">
        <f t="shared" si="10"/>
        <v>549039.56200000003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1436094.5</v>
      </c>
      <c r="E636" s="1">
        <v>0</v>
      </c>
      <c r="F636" s="1">
        <v>0</v>
      </c>
      <c r="G636" s="2">
        <f t="shared" si="10"/>
        <v>1823840.0150000001</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1518735</v>
      </c>
      <c r="D637" s="1">
        <f>'PR-RAS'!E643</f>
        <v>2391510.16</v>
      </c>
      <c r="E637" s="1">
        <v>0</v>
      </c>
      <c r="F637" s="1">
        <v>0</v>
      </c>
      <c r="G637" s="2">
        <f t="shared" si="10"/>
        <v>4007916.3835200001</v>
      </c>
      <c r="H637" s="2">
        <f t="shared" si="11"/>
        <v>0.16000000014901161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2384728</v>
      </c>
      <c r="D639" s="1">
        <f>'PR-RAS'!E645</f>
        <v>955415.66000000015</v>
      </c>
      <c r="E639" s="1">
        <v>0</v>
      </c>
      <c r="F639" s="1">
        <v>0</v>
      </c>
      <c r="G639" s="2">
        <f t="shared" si="10"/>
        <v>2740566.8461600002</v>
      </c>
      <c r="H639" s="2">
        <f t="shared" si="11"/>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2272603</v>
      </c>
      <c r="D642" s="1">
        <f>'PR-RAS'!E649</f>
        <v>2859116.49</v>
      </c>
      <c r="E642" s="1">
        <v>0</v>
      </c>
      <c r="F642" s="1">
        <v>0</v>
      </c>
      <c r="G642" s="2">
        <f t="shared" si="10"/>
        <v>5122125.8631800003</v>
      </c>
      <c r="H642" s="2">
        <f t="shared" si="11"/>
        <v>0.49000000022351742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12949297</v>
      </c>
      <c r="D643" s="1">
        <f>'PR-RAS'!E650</f>
        <v>12892985.949999999</v>
      </c>
      <c r="E643" s="1">
        <v>0</v>
      </c>
      <c r="F643" s="1">
        <v>0</v>
      </c>
      <c r="G643" s="2">
        <f t="shared" si="10"/>
        <v>24868042.6338</v>
      </c>
      <c r="H643" s="2">
        <f t="shared" si="11"/>
        <v>5.000000074505806E-2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12362785</v>
      </c>
      <c r="D644" s="1">
        <f>'PR-RAS'!E651</f>
        <v>13195525.869999999</v>
      </c>
      <c r="E644" s="1">
        <v>0</v>
      </c>
      <c r="F644" s="1">
        <v>0</v>
      </c>
      <c r="G644" s="2">
        <f t="shared" si="10"/>
        <v>24918717.023819998</v>
      </c>
      <c r="H644" s="2">
        <f t="shared" si="11"/>
        <v>0.13000000081956387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2859115</v>
      </c>
      <c r="D645" s="1">
        <f>'PR-RAS'!E652</f>
        <v>2556576.5700000003</v>
      </c>
      <c r="E645" s="1">
        <v>0</v>
      </c>
      <c r="F645" s="1">
        <v>0</v>
      </c>
      <c r="G645" s="2">
        <f t="shared" si="10"/>
        <v>5134140.6821600003</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v>
      </c>
      <c r="D646" s="1">
        <f>'PR-RAS'!E653</f>
        <v>30</v>
      </c>
      <c r="E646" s="1">
        <v>0</v>
      </c>
      <c r="F646" s="1">
        <v>0</v>
      </c>
      <c r="G646" s="2">
        <f t="shared" si="10"/>
        <v>55.47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v>
      </c>
      <c r="D648" s="1">
        <f>'PR-RAS'!E655</f>
        <v>30</v>
      </c>
      <c r="E648" s="1">
        <v>0</v>
      </c>
      <c r="F648" s="1">
        <v>0</v>
      </c>
      <c r="G648" s="2">
        <f t="shared" si="10"/>
        <v>54.995000000000005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304</v>
      </c>
      <c r="D653" s="1">
        <f>'PR-RAS'!E660</f>
        <v>0</v>
      </c>
      <c r="E653" s="1">
        <v>0</v>
      </c>
      <c r="F653" s="1">
        <v>0</v>
      </c>
      <c r="G653" s="2">
        <f t="shared" si="10"/>
        <v>198.208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1759932</v>
      </c>
      <c r="D654" s="1">
        <f>'PR-RAS'!E661</f>
        <v>1634074.39</v>
      </c>
      <c r="E654" s="1">
        <v>0</v>
      </c>
      <c r="F654" s="1">
        <v>0</v>
      </c>
      <c r="G654" s="2">
        <f t="shared" si="10"/>
        <v>3283336.7493399996</v>
      </c>
      <c r="H654" s="2">
        <f t="shared" si="11"/>
        <v>0.38999999989755452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17850</v>
      </c>
      <c r="D655" s="1">
        <f>'PR-RAS'!E662</f>
        <v>17850</v>
      </c>
      <c r="E655" s="1">
        <v>0</v>
      </c>
      <c r="F655" s="1">
        <v>0</v>
      </c>
      <c r="G655" s="2">
        <f t="shared" si="10"/>
        <v>35021.700000000004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219900</v>
      </c>
      <c r="D657" s="1">
        <f>'PR-RAS'!E664</f>
        <v>103924.5</v>
      </c>
      <c r="E657" s="1">
        <v>0</v>
      </c>
      <c r="F657" s="1">
        <v>0</v>
      </c>
      <c r="G657" s="2">
        <f t="shared" si="10"/>
        <v>280603.34399999998</v>
      </c>
      <c r="H657" s="2">
        <f t="shared" si="11"/>
        <v>0.5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1917880</v>
      </c>
      <c r="D658" s="1">
        <f>'PR-RAS'!E665</f>
        <v>905757.74</v>
      </c>
      <c r="E658" s="1">
        <v>0</v>
      </c>
      <c r="F658" s="1">
        <v>0</v>
      </c>
      <c r="G658" s="2">
        <f t="shared" si="10"/>
        <v>2450212.83036</v>
      </c>
      <c r="H658" s="2">
        <f t="shared" si="11"/>
        <v>0.26000000000931323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7960</v>
      </c>
      <c r="D668" s="1">
        <f>'PR-RAS'!E675</f>
        <v>7860</v>
      </c>
      <c r="E668" s="1">
        <v>0</v>
      </c>
      <c r="F668" s="1">
        <v>0</v>
      </c>
      <c r="G668" s="2">
        <f t="shared" si="10"/>
        <v>15794.560000000001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252000</v>
      </c>
      <c r="D691" s="1">
        <f>'PR-RAS'!E698</f>
        <v>0</v>
      </c>
      <c r="E691" s="1">
        <v>0</v>
      </c>
      <c r="F691" s="1">
        <v>0</v>
      </c>
      <c r="G691" s="2">
        <f t="shared" si="10"/>
        <v>173880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563119</v>
      </c>
      <c r="D703" s="1">
        <f>'PR-RAS'!E710</f>
        <v>813722.54</v>
      </c>
      <c r="E703" s="1">
        <v>0</v>
      </c>
      <c r="F703" s="1">
        <v>0</v>
      </c>
      <c r="G703" s="2">
        <f t="shared" si="10"/>
        <v>1537775.98416</v>
      </c>
      <c r="H703" s="2">
        <f t="shared" si="11"/>
        <v>0.4599999999627471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65904</v>
      </c>
      <c r="D711" s="1">
        <f>'PR-RAS'!E718</f>
        <v>2582</v>
      </c>
      <c r="E711" s="1">
        <v>0</v>
      </c>
      <c r="F711" s="1">
        <v>0</v>
      </c>
      <c r="G711" s="2">
        <f t="shared" si="10"/>
        <v>50458.28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5910</v>
      </c>
      <c r="D713" s="1">
        <f>'PR-RAS'!E720</f>
        <v>0</v>
      </c>
      <c r="E713" s="1">
        <v>0</v>
      </c>
      <c r="F713" s="1">
        <v>0</v>
      </c>
      <c r="G713" s="2">
        <f t="shared" si="10"/>
        <v>4207.92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16801</v>
      </c>
      <c r="D715" s="1">
        <f>'PR-RAS'!E722</f>
        <v>1521.6</v>
      </c>
      <c r="E715" s="1">
        <v>0</v>
      </c>
      <c r="F715" s="1">
        <v>0</v>
      </c>
      <c r="G715" s="2">
        <f t="shared" si="10"/>
        <v>14168.7588</v>
      </c>
      <c r="H715" s="2">
        <f t="shared" si="11"/>
        <v>0.40000000000009095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243600</v>
      </c>
      <c r="D718" s="1">
        <f>'PR-RAS'!E725</f>
        <v>192593.15</v>
      </c>
      <c r="E718" s="1">
        <v>0</v>
      </c>
      <c r="F718" s="1">
        <v>0</v>
      </c>
      <c r="G718" s="2">
        <f t="shared" si="10"/>
        <v>450839.77710000001</v>
      </c>
      <c r="H718" s="2">
        <f t="shared" si="11"/>
        <v>0.14999999999417923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320</v>
      </c>
      <c r="D719" s="1">
        <f>'PR-RAS'!E726</f>
        <v>1442.81</v>
      </c>
      <c r="E719" s="1">
        <v>0</v>
      </c>
      <c r="F719" s="1">
        <v>0</v>
      </c>
      <c r="G719" s="2">
        <f t="shared" si="10"/>
        <v>2301.6351599999998</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48686</v>
      </c>
      <c r="D752" s="1">
        <f>'PR-RAS'!E759</f>
        <v>24465.65</v>
      </c>
      <c r="E752" s="1">
        <v>0</v>
      </c>
      <c r="F752" s="1">
        <v>0</v>
      </c>
      <c r="G752" s="2">
        <f t="shared" si="10"/>
        <v>73310.592300000004</v>
      </c>
      <c r="H752" s="2">
        <f t="shared" si="11"/>
        <v>0.34999999999854481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68044</v>
      </c>
      <c r="D753" s="1">
        <f>'PR-RAS'!E760</f>
        <v>92076.54</v>
      </c>
      <c r="E753" s="1">
        <v>0</v>
      </c>
      <c r="F753" s="1">
        <v>0</v>
      </c>
      <c r="G753" s="2">
        <f t="shared" si="10"/>
        <v>189652.20415999999</v>
      </c>
      <c r="H753" s="2">
        <f t="shared" si="11"/>
        <v>0.46000000000640284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29976.65</v>
      </c>
      <c r="E757" s="1">
        <v>0</v>
      </c>
      <c r="F757" s="1">
        <v>0</v>
      </c>
      <c r="G757" s="2">
        <f t="shared" si="10"/>
        <v>45324.694800000005</v>
      </c>
      <c r="H757" s="2">
        <f t="shared" si="11"/>
        <v>0.34999999999854481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87924</v>
      </c>
      <c r="D762" s="1">
        <f>'PR-RAS'!E769</f>
        <v>145755.63</v>
      </c>
      <c r="E762" s="1">
        <v>0</v>
      </c>
      <c r="F762" s="1">
        <v>0</v>
      </c>
      <c r="G762" s="2">
        <f t="shared" si="10"/>
        <v>288750.23285999999</v>
      </c>
      <c r="H762" s="2">
        <f t="shared" si="11"/>
        <v>0.36999999999534339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173200</v>
      </c>
      <c r="D812" s="1">
        <f>'PR-RAS'!E819</f>
        <v>197100</v>
      </c>
      <c r="E812" s="1">
        <v>0</v>
      </c>
      <c r="F812" s="1">
        <v>0</v>
      </c>
      <c r="G812" s="2">
        <f t="shared" si="18"/>
        <v>460161.4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317992</v>
      </c>
      <c r="D816" s="1">
        <f>'PR-RAS'!E823</f>
        <v>267600</v>
      </c>
      <c r="E816" s="1">
        <v>0</v>
      </c>
      <c r="F816" s="1">
        <v>0</v>
      </c>
      <c r="G816" s="2">
        <f t="shared" si="18"/>
        <v>695351.48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17310</v>
      </c>
      <c r="D817" s="1">
        <f>'PR-RAS'!E824</f>
        <v>24450</v>
      </c>
      <c r="E817" s="1">
        <v>0</v>
      </c>
      <c r="F817" s="1">
        <v>0</v>
      </c>
      <c r="G817" s="2">
        <f t="shared" si="18"/>
        <v>54027.359999999993</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603233</v>
      </c>
      <c r="D823" s="1">
        <f>'PR-RAS'!E830</f>
        <v>517560</v>
      </c>
      <c r="E823" s="1">
        <v>0</v>
      </c>
      <c r="F823" s="1">
        <v>0</v>
      </c>
      <c r="G823" s="2">
        <f t="shared" si="18"/>
        <v>1346726.166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44656280</v>
      </c>
      <c r="D984" s="6">
        <f>BILANCA!E6</f>
        <v>46110221.229999997</v>
      </c>
      <c r="E984" s="6">
        <v>0</v>
      </c>
      <c r="F984" s="6">
        <v>0</v>
      </c>
      <c r="G984" s="7">
        <f t="shared" ref="G984:G1241" si="22">B984/1000*C984+B984/500*D984</f>
        <v>136876.72245999999</v>
      </c>
      <c r="H984" s="7">
        <f t="shared" si="19"/>
        <v>0.22999999672174454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38038847</v>
      </c>
      <c r="D985" s="1">
        <f>BILANCA!E7</f>
        <v>39621230.07</v>
      </c>
      <c r="E985" s="1">
        <v>0</v>
      </c>
      <c r="F985" s="1">
        <v>0</v>
      </c>
      <c r="G985" s="2">
        <f t="shared" si="22"/>
        <v>234562.61427999998</v>
      </c>
      <c r="H985" s="2">
        <f t="shared" si="19"/>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1152562</v>
      </c>
      <c r="D986" s="1">
        <f>BILANCA!E8</f>
        <v>1502562</v>
      </c>
      <c r="E986" s="1">
        <v>0</v>
      </c>
      <c r="F986" s="1">
        <v>0</v>
      </c>
      <c r="G986" s="2">
        <f t="shared" si="22"/>
        <v>12473.057999999999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1152562</v>
      </c>
      <c r="D987" s="1">
        <f>BILANCA!E9</f>
        <v>1502562</v>
      </c>
      <c r="E987" s="1">
        <v>0</v>
      </c>
      <c r="F987" s="1">
        <v>0</v>
      </c>
      <c r="G987" s="2">
        <f t="shared" si="22"/>
        <v>16630.744000000002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36886285</v>
      </c>
      <c r="D990" s="1">
        <f>BILANCA!E12</f>
        <v>38118668.07</v>
      </c>
      <c r="E990" s="1">
        <v>0</v>
      </c>
      <c r="F990" s="1">
        <v>0</v>
      </c>
      <c r="G990" s="2">
        <f t="shared" si="22"/>
        <v>791865.34797999996</v>
      </c>
      <c r="H990" s="2">
        <f t="shared" si="19"/>
        <v>7.0000000298023224E-2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32731693</v>
      </c>
      <c r="D991" s="1">
        <f>BILANCA!E13</f>
        <v>33433715.879999999</v>
      </c>
      <c r="E991" s="1">
        <v>0</v>
      </c>
      <c r="F991" s="1">
        <v>0</v>
      </c>
      <c r="G991" s="2">
        <f t="shared" si="22"/>
        <v>796792.99807999993</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25123510</v>
      </c>
      <c r="D993" s="1">
        <f>BILANCA!E15</f>
        <v>25133583.719999999</v>
      </c>
      <c r="E993" s="1">
        <v>0</v>
      </c>
      <c r="F993" s="1">
        <v>0</v>
      </c>
      <c r="G993" s="2">
        <f t="shared" si="22"/>
        <v>753906.77439999999</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13217054</v>
      </c>
      <c r="D994" s="1">
        <f>BILANCA!E16</f>
        <v>14058600.85</v>
      </c>
      <c r="E994" s="1">
        <v>0</v>
      </c>
      <c r="F994" s="1">
        <v>0</v>
      </c>
      <c r="G994" s="2">
        <f t="shared" si="22"/>
        <v>454676.81269999995</v>
      </c>
      <c r="H994" s="2">
        <f t="shared" si="19"/>
        <v>0.15000000037252903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3932875</v>
      </c>
      <c r="D995" s="1">
        <f>BILANCA!E17</f>
        <v>4346758.58</v>
      </c>
      <c r="E995" s="1">
        <v>0</v>
      </c>
      <c r="F995" s="1">
        <v>0</v>
      </c>
      <c r="G995" s="2">
        <f t="shared" si="22"/>
        <v>151516.70592000001</v>
      </c>
      <c r="H995" s="2">
        <f t="shared" si="19"/>
        <v>0.41999999992549419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9541746</v>
      </c>
      <c r="D996" s="1">
        <f>BILANCA!E18</f>
        <v>10105227.27</v>
      </c>
      <c r="E996" s="1">
        <v>0</v>
      </c>
      <c r="F996" s="1">
        <v>0</v>
      </c>
      <c r="G996" s="2">
        <f t="shared" si="22"/>
        <v>386778.60701999994</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1613228</v>
      </c>
      <c r="D997" s="1">
        <f>BILANCA!E19</f>
        <v>1572662.77</v>
      </c>
      <c r="E997" s="1">
        <v>0</v>
      </c>
      <c r="F997" s="1">
        <v>0</v>
      </c>
      <c r="G997" s="2">
        <f t="shared" si="22"/>
        <v>66619.749559999997</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818687</v>
      </c>
      <c r="D998" s="1">
        <f>BILANCA!E20</f>
        <v>842817</v>
      </c>
      <c r="E998" s="1">
        <v>0</v>
      </c>
      <c r="F998" s="1">
        <v>0</v>
      </c>
      <c r="G998" s="2">
        <f t="shared" si="22"/>
        <v>37564.815000000002</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193028</v>
      </c>
      <c r="D999" s="1">
        <f>BILANCA!E21</f>
        <v>193028</v>
      </c>
      <c r="E999" s="1">
        <v>0</v>
      </c>
      <c r="F999" s="1">
        <v>0</v>
      </c>
      <c r="G999" s="2">
        <f t="shared" si="22"/>
        <v>9265.3439999999991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138909</v>
      </c>
      <c r="D1000" s="1">
        <f>BILANCA!E22</f>
        <v>160922.71</v>
      </c>
      <c r="E1000" s="1">
        <v>0</v>
      </c>
      <c r="F1000" s="1">
        <v>0</v>
      </c>
      <c r="G1000" s="2">
        <f t="shared" si="22"/>
        <v>7832.8251400000008</v>
      </c>
      <c r="H1000" s="2">
        <f t="shared" si="19"/>
        <v>0.29000000000814907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30390</v>
      </c>
      <c r="D1001" s="1">
        <f>BILANCA!E23</f>
        <v>30390</v>
      </c>
      <c r="E1001" s="1">
        <v>0</v>
      </c>
      <c r="F1001" s="1">
        <v>0</v>
      </c>
      <c r="G1001" s="2">
        <f t="shared" si="22"/>
        <v>1641.06</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27033</v>
      </c>
      <c r="D1003" s="1">
        <f>BILANCA!E25</f>
        <v>27033</v>
      </c>
      <c r="E1003" s="1">
        <v>0</v>
      </c>
      <c r="F1003" s="1">
        <v>0</v>
      </c>
      <c r="G1003" s="2">
        <f t="shared" si="22"/>
        <v>1621.98</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719695</v>
      </c>
      <c r="D1004" s="1">
        <f>BILANCA!E26</f>
        <v>1487387.5</v>
      </c>
      <c r="E1004" s="1">
        <v>0</v>
      </c>
      <c r="F1004" s="1">
        <v>0</v>
      </c>
      <c r="G1004" s="2">
        <f t="shared" si="22"/>
        <v>77583.87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314514</v>
      </c>
      <c r="D1006" s="1">
        <f>BILANCA!E28</f>
        <v>1168915.44</v>
      </c>
      <c r="E1006" s="1">
        <v>0</v>
      </c>
      <c r="F1006" s="1">
        <v>0</v>
      </c>
      <c r="G1006" s="2">
        <f t="shared" si="22"/>
        <v>61003.932239999995</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17708</v>
      </c>
      <c r="D1007" s="1">
        <f>BILANCA!E29</f>
        <v>558583.85</v>
      </c>
      <c r="E1007" s="1">
        <v>0</v>
      </c>
      <c r="F1007" s="1">
        <v>0</v>
      </c>
      <c r="G1007" s="2">
        <f t="shared" si="22"/>
        <v>27237.016799999998</v>
      </c>
      <c r="H1007" s="2">
        <f t="shared" si="19"/>
        <v>0.15000000002328306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20000</v>
      </c>
      <c r="D1008" s="1">
        <f>BILANCA!E30</f>
        <v>564895</v>
      </c>
      <c r="E1008" s="1">
        <v>0</v>
      </c>
      <c r="F1008" s="1">
        <v>0</v>
      </c>
      <c r="G1008" s="2">
        <f t="shared" si="22"/>
        <v>28744.75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2292</v>
      </c>
      <c r="D1012" s="1">
        <f>BILANCA!E34</f>
        <v>6311.15</v>
      </c>
      <c r="E1012" s="1">
        <v>0</v>
      </c>
      <c r="F1012" s="1">
        <v>0</v>
      </c>
      <c r="G1012" s="2">
        <f t="shared" si="22"/>
        <v>432.5147</v>
      </c>
      <c r="H1012" s="2">
        <f t="shared" si="19"/>
        <v>0.1499999999996362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296895</v>
      </c>
      <c r="D1013" s="1">
        <f>BILANCA!E35</f>
        <v>301445</v>
      </c>
      <c r="E1013" s="1">
        <v>0</v>
      </c>
      <c r="F1013" s="1">
        <v>0</v>
      </c>
      <c r="G1013" s="2">
        <f t="shared" si="22"/>
        <v>26993.550000000003</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13835</v>
      </c>
      <c r="D1014" s="1">
        <f>BILANCA!E36</f>
        <v>18385</v>
      </c>
      <c r="E1014" s="1">
        <v>0</v>
      </c>
      <c r="F1014" s="1">
        <v>0</v>
      </c>
      <c r="G1014" s="2">
        <f t="shared" si="22"/>
        <v>1568.7549999999999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286099</v>
      </c>
      <c r="D1015" s="1">
        <f>BILANCA!E37</f>
        <v>286099</v>
      </c>
      <c r="E1015" s="1">
        <v>0</v>
      </c>
      <c r="F1015" s="1">
        <v>0</v>
      </c>
      <c r="G1015" s="2">
        <f t="shared" si="22"/>
        <v>27465.504000000001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3039</v>
      </c>
      <c r="D1018" s="1">
        <f>BILANCA!E40</f>
        <v>3039</v>
      </c>
      <c r="E1018" s="1">
        <v>0</v>
      </c>
      <c r="F1018" s="1">
        <v>0</v>
      </c>
      <c r="G1018" s="2">
        <f t="shared" si="22"/>
        <v>319.09500000000003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2226761</v>
      </c>
      <c r="D1023" s="1">
        <f>BILANCA!E45</f>
        <v>2252260.5699999998</v>
      </c>
      <c r="E1023" s="1">
        <v>0</v>
      </c>
      <c r="F1023" s="1">
        <v>0</v>
      </c>
      <c r="G1023" s="2">
        <f t="shared" si="22"/>
        <v>269251.2856</v>
      </c>
      <c r="H1023" s="2">
        <f t="shared" si="19"/>
        <v>0.43000000016763806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60925</v>
      </c>
      <c r="D1025" s="1">
        <f>BILANCA!E47</f>
        <v>98960</v>
      </c>
      <c r="E1025" s="1">
        <v>0</v>
      </c>
      <c r="F1025" s="1">
        <v>0</v>
      </c>
      <c r="G1025" s="2">
        <f t="shared" si="22"/>
        <v>10871.490000000002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2169856</v>
      </c>
      <c r="D1026" s="1">
        <f>BILANCA!E48</f>
        <v>2169856</v>
      </c>
      <c r="E1026" s="1">
        <v>0</v>
      </c>
      <c r="F1026" s="1">
        <v>0</v>
      </c>
      <c r="G1026" s="2">
        <f t="shared" si="22"/>
        <v>279911.424</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4020</v>
      </c>
      <c r="D1028" s="1">
        <f>BILANCA!E50</f>
        <v>16555.43</v>
      </c>
      <c r="E1028" s="1">
        <v>0</v>
      </c>
      <c r="F1028" s="1">
        <v>0</v>
      </c>
      <c r="G1028" s="2">
        <f t="shared" si="22"/>
        <v>1670.8887</v>
      </c>
      <c r="H1028" s="2">
        <f t="shared" si="19"/>
        <v>0.43000000000029104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159396</v>
      </c>
      <c r="D1032" s="1">
        <f>BILANCA!E54</f>
        <v>212346.39</v>
      </c>
      <c r="E1032" s="1">
        <v>0</v>
      </c>
      <c r="F1032" s="1">
        <v>0</v>
      </c>
      <c r="G1032" s="2">
        <f t="shared" si="22"/>
        <v>28620.35022</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159396</v>
      </c>
      <c r="D1033" s="1">
        <f>BILANCA!E55</f>
        <v>212346.39</v>
      </c>
      <c r="E1033" s="1">
        <v>0</v>
      </c>
      <c r="F1033" s="1">
        <v>0</v>
      </c>
      <c r="G1033" s="2">
        <f t="shared" si="22"/>
        <v>29204.439000000002</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6617433</v>
      </c>
      <c r="D1046" s="1">
        <f>BILANCA!E68</f>
        <v>6488991.1599999992</v>
      </c>
      <c r="E1046" s="1">
        <v>0</v>
      </c>
      <c r="F1046" s="1">
        <v>0</v>
      </c>
      <c r="G1046" s="2">
        <f t="shared" si="22"/>
        <v>1234511.1651599999</v>
      </c>
      <c r="H1046" s="2">
        <f t="shared" si="19"/>
        <v>0.15999999921768904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2859116</v>
      </c>
      <c r="D1047" s="1">
        <f>BILANCA!E69</f>
        <v>2556576.5699999998</v>
      </c>
      <c r="E1047" s="1">
        <v>0</v>
      </c>
      <c r="F1047" s="1">
        <v>0</v>
      </c>
      <c r="G1047" s="2">
        <f t="shared" si="22"/>
        <v>510225.22495999996</v>
      </c>
      <c r="H1047" s="2">
        <f t="shared" si="19"/>
        <v>0.43000000016763806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2852108</v>
      </c>
      <c r="D1048" s="1">
        <f>BILANCA!E70</f>
        <v>2556530.88</v>
      </c>
      <c r="E1048" s="1">
        <v>0</v>
      </c>
      <c r="F1048" s="1">
        <v>0</v>
      </c>
      <c r="G1048" s="2">
        <f t="shared" si="22"/>
        <v>517736.0344</v>
      </c>
      <c r="H1048" s="2">
        <f t="shared" si="19"/>
        <v>0.12000000011175871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2852108</v>
      </c>
      <c r="D1050" s="1">
        <f>BILANCA!E72</f>
        <v>2556530.88</v>
      </c>
      <c r="E1050" s="1">
        <v>0</v>
      </c>
      <c r="F1050" s="1">
        <v>0</v>
      </c>
      <c r="G1050" s="2">
        <f t="shared" si="22"/>
        <v>533666.37392000004</v>
      </c>
      <c r="H1050" s="2">
        <f t="shared" si="19"/>
        <v>0.12000000011175871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7008</v>
      </c>
      <c r="D1054" s="1">
        <f>BILANCA!E76</f>
        <v>45.69</v>
      </c>
      <c r="E1054" s="1">
        <v>0</v>
      </c>
      <c r="F1054" s="1">
        <v>0</v>
      </c>
      <c r="G1054" s="2">
        <f t="shared" si="22"/>
        <v>504.05597999999998</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384361</v>
      </c>
      <c r="D1056" s="1">
        <f>BILANCA!E78</f>
        <v>433765.78</v>
      </c>
      <c r="E1056" s="1">
        <v>0</v>
      </c>
      <c r="F1056" s="1">
        <v>0</v>
      </c>
      <c r="G1056" s="2">
        <f t="shared" si="22"/>
        <v>91388.156879999995</v>
      </c>
      <c r="H1056" s="2">
        <f t="shared" si="19"/>
        <v>0.21999999997206032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384361</v>
      </c>
      <c r="D1064" s="1">
        <f>BILANCA!E86</f>
        <v>433765.78</v>
      </c>
      <c r="E1064" s="1">
        <v>0</v>
      </c>
      <c r="F1064" s="1">
        <v>0</v>
      </c>
      <c r="G1064" s="2">
        <f t="shared" si="22"/>
        <v>101403.29736</v>
      </c>
      <c r="H1064" s="2">
        <f t="shared" si="19"/>
        <v>0.21999999997206032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2753000</v>
      </c>
      <c r="D1112" s="1">
        <f>BILANCA!E134</f>
        <v>2753000</v>
      </c>
      <c r="E1112" s="1">
        <v>0</v>
      </c>
      <c r="F1112" s="1">
        <v>0</v>
      </c>
      <c r="G1112" s="2">
        <f t="shared" si="22"/>
        <v>1065411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2753000</v>
      </c>
      <c r="D1113" s="1">
        <f>BILANCA!E135</f>
        <v>2753000</v>
      </c>
      <c r="E1113" s="1">
        <v>0</v>
      </c>
      <c r="F1113" s="1">
        <v>0</v>
      </c>
      <c r="G1113" s="2">
        <f t="shared" si="22"/>
        <v>1073670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2753000</v>
      </c>
      <c r="D1116" s="1">
        <f>BILANCA!E138</f>
        <v>2753000</v>
      </c>
      <c r="E1116" s="1">
        <v>0</v>
      </c>
      <c r="F1116" s="1">
        <v>0</v>
      </c>
      <c r="G1116" s="2">
        <f t="shared" si="22"/>
        <v>1098447</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566915</v>
      </c>
      <c r="D1124" s="1">
        <f>BILANCA!E146</f>
        <v>712368.38</v>
      </c>
      <c r="E1124" s="1">
        <v>0</v>
      </c>
      <c r="F1124" s="1">
        <v>0</v>
      </c>
      <c r="G1124" s="2">
        <f t="shared" si="22"/>
        <v>280822.89815999998</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127451</v>
      </c>
      <c r="D1125" s="1">
        <f>BILANCA!E147</f>
        <v>226320.57</v>
      </c>
      <c r="E1125" s="1">
        <v>0</v>
      </c>
      <c r="F1125" s="1">
        <v>0</v>
      </c>
      <c r="G1125" s="2">
        <f t="shared" si="22"/>
        <v>82373.083879999991</v>
      </c>
      <c r="H1125" s="2">
        <f t="shared" si="23"/>
        <v>0.42999999999301508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67692</v>
      </c>
      <c r="D1136" s="1">
        <f>BILANCA!E158</f>
        <v>22320.25</v>
      </c>
      <c r="E1136" s="1">
        <v>0</v>
      </c>
      <c r="F1136" s="1">
        <v>0</v>
      </c>
      <c r="G1136" s="2">
        <f t="shared" si="22"/>
        <v>17186.872500000001</v>
      </c>
      <c r="H1136" s="2">
        <f t="shared" si="23"/>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371772</v>
      </c>
      <c r="D1137" s="1">
        <f>BILANCA!E159</f>
        <v>463727.56</v>
      </c>
      <c r="E1137" s="1">
        <v>0</v>
      </c>
      <c r="F1137" s="1">
        <v>0</v>
      </c>
      <c r="G1137" s="2">
        <f t="shared" si="22"/>
        <v>200080.97648000001</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54041</v>
      </c>
      <c r="D1142" s="1">
        <f>BILANCA!E164</f>
        <v>33280.43</v>
      </c>
      <c r="E1142" s="1">
        <v>0</v>
      </c>
      <c r="F1142" s="1">
        <v>0</v>
      </c>
      <c r="G1142" s="2">
        <f t="shared" si="22"/>
        <v>19175.695740000003</v>
      </c>
      <c r="H1142" s="2">
        <f t="shared" si="23"/>
        <v>0.43000000000029104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54041</v>
      </c>
      <c r="D1144" s="1">
        <f>BILANCA!E166</f>
        <v>33280.43</v>
      </c>
      <c r="E1144" s="1">
        <v>0</v>
      </c>
      <c r="F1144" s="1">
        <v>0</v>
      </c>
      <c r="G1144" s="2">
        <f t="shared" si="22"/>
        <v>19416.899460000001</v>
      </c>
      <c r="H1144" s="2">
        <f t="shared" si="23"/>
        <v>0.43000000000029104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44656280</v>
      </c>
      <c r="D1152" s="1">
        <f>BILANCA!E175</f>
        <v>46110221.229999997</v>
      </c>
      <c r="E1152" s="1">
        <v>0</v>
      </c>
      <c r="F1152" s="1">
        <v>0</v>
      </c>
      <c r="G1152" s="2">
        <f t="shared" si="22"/>
        <v>23132166.095739998</v>
      </c>
      <c r="H1152" s="2">
        <f t="shared" si="23"/>
        <v>0.22999999672174454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1125944</v>
      </c>
      <c r="D1153" s="1">
        <f>BILANCA!E176</f>
        <v>2488973.98</v>
      </c>
      <c r="E1153" s="1">
        <v>0</v>
      </c>
      <c r="F1153" s="1">
        <v>0</v>
      </c>
      <c r="G1153" s="2">
        <f t="shared" si="22"/>
        <v>1037661.6332</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343105</v>
      </c>
      <c r="D1154" s="1">
        <f>BILANCA!E177</f>
        <v>1089909.03</v>
      </c>
      <c r="E1154" s="1">
        <v>0</v>
      </c>
      <c r="F1154" s="1">
        <v>0</v>
      </c>
      <c r="G1154" s="2">
        <f t="shared" si="22"/>
        <v>431419.84326000005</v>
      </c>
      <c r="H1154" s="2">
        <f t="shared" si="23"/>
        <v>3.0000000027939677E-2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112741</v>
      </c>
      <c r="D1155" s="1">
        <f>BILANCA!E178</f>
        <v>115833.34</v>
      </c>
      <c r="E1155" s="1">
        <v>0</v>
      </c>
      <c r="F1155" s="1">
        <v>0</v>
      </c>
      <c r="G1155" s="2">
        <f t="shared" si="22"/>
        <v>59238.120959999993</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189378</v>
      </c>
      <c r="D1156" s="1">
        <f>BILANCA!E179</f>
        <v>466113.54</v>
      </c>
      <c r="E1156" s="1">
        <v>0</v>
      </c>
      <c r="F1156" s="1">
        <v>0</v>
      </c>
      <c r="G1156" s="2">
        <f t="shared" si="22"/>
        <v>194037.67883999998</v>
      </c>
      <c r="H1156" s="2">
        <f t="shared" si="23"/>
        <v>0.46000000002095476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733</v>
      </c>
      <c r="D1157" s="1">
        <f>BILANCA!E180</f>
        <v>3887.11</v>
      </c>
      <c r="E1157" s="1">
        <v>0</v>
      </c>
      <c r="F1157" s="1">
        <v>0</v>
      </c>
      <c r="G1157" s="2">
        <f t="shared" si="22"/>
        <v>1480.2562799999998</v>
      </c>
      <c r="H1157" s="2">
        <f t="shared" si="23"/>
        <v>0.11000000000012733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733</v>
      </c>
      <c r="D1160" s="1">
        <f>BILANCA!E183</f>
        <v>3887.11</v>
      </c>
      <c r="E1160" s="1">
        <v>0</v>
      </c>
      <c r="F1160" s="1">
        <v>0</v>
      </c>
      <c r="G1160" s="2">
        <f t="shared" si="22"/>
        <v>1505.7779399999999</v>
      </c>
      <c r="H1160" s="2">
        <f t="shared" si="23"/>
        <v>0.11000000000012733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5244.76</v>
      </c>
      <c r="E1161" s="1">
        <v>0</v>
      </c>
      <c r="F1161" s="1">
        <v>0</v>
      </c>
      <c r="G1161" s="2">
        <f t="shared" si="22"/>
        <v>1867.13456</v>
      </c>
      <c r="H1161" s="2">
        <f t="shared" si="23"/>
        <v>0.23999999999978172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40253</v>
      </c>
      <c r="D1165" s="1">
        <f>BILANCA!E188</f>
        <v>498830.28</v>
      </c>
      <c r="E1165" s="1">
        <v>0</v>
      </c>
      <c r="F1165" s="1">
        <v>0</v>
      </c>
      <c r="G1165" s="2">
        <f t="shared" si="22"/>
        <v>188900.26792000001</v>
      </c>
      <c r="H1165" s="2">
        <f t="shared" si="23"/>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782839</v>
      </c>
      <c r="D1166" s="1">
        <f>BILANCA!E189</f>
        <v>1399064.95</v>
      </c>
      <c r="E1166" s="1">
        <v>0</v>
      </c>
      <c r="F1166" s="1">
        <v>0</v>
      </c>
      <c r="G1166" s="2">
        <f t="shared" si="22"/>
        <v>655317.30869999994</v>
      </c>
      <c r="H1166" s="2">
        <f t="shared" si="23"/>
        <v>5.0000000046566129E-2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43530336</v>
      </c>
      <c r="D1214" s="1">
        <f>BILANCA!E237</f>
        <v>43621247.25</v>
      </c>
      <c r="E1214" s="1">
        <v>0</v>
      </c>
      <c r="F1214" s="1">
        <v>0</v>
      </c>
      <c r="G1214" s="2">
        <f t="shared" si="22"/>
        <v>30208523.8455</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40524652</v>
      </c>
      <c r="D1215" s="1">
        <f>BILANCA!E238</f>
        <v>41920182.770000003</v>
      </c>
      <c r="E1215" s="1">
        <v>0</v>
      </c>
      <c r="F1215" s="1">
        <v>0</v>
      </c>
      <c r="G1215" s="2">
        <f t="shared" si="22"/>
        <v>28852684.069280006</v>
      </c>
      <c r="H1215" s="2">
        <f t="shared" si="23"/>
        <v>0.22999999672174454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40524652</v>
      </c>
      <c r="D1216" s="1">
        <f>BILANCA!E239</f>
        <v>41920182.770000003</v>
      </c>
      <c r="E1216" s="1">
        <v>0</v>
      </c>
      <c r="F1216" s="1">
        <v>0</v>
      </c>
      <c r="G1216" s="2">
        <f t="shared" si="22"/>
        <v>28977049.086820003</v>
      </c>
      <c r="H1216" s="2">
        <f t="shared" si="23"/>
        <v>0.22999999672174454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37771652</v>
      </c>
      <c r="D1217" s="1">
        <f>BILANCA!E240</f>
        <v>39167182.770000003</v>
      </c>
      <c r="E1217" s="1">
        <v>0</v>
      </c>
      <c r="F1217" s="1">
        <v>0</v>
      </c>
      <c r="G1217" s="2">
        <f t="shared" si="22"/>
        <v>27168808.104360003</v>
      </c>
      <c r="H1217" s="2">
        <f t="shared" si="23"/>
        <v>0.22999999672174454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2753000</v>
      </c>
      <c r="D1218" s="1">
        <f>BILANCA!E241</f>
        <v>2753000</v>
      </c>
      <c r="E1218" s="1">
        <v>0</v>
      </c>
      <c r="F1218" s="1">
        <v>0</v>
      </c>
      <c r="G1218" s="2">
        <f t="shared" si="22"/>
        <v>1940865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2384728</v>
      </c>
      <c r="D1222" s="1">
        <f>BILANCA!E245</f>
        <v>955415.66</v>
      </c>
      <c r="E1222" s="1">
        <v>0</v>
      </c>
      <c r="F1222" s="1">
        <v>0</v>
      </c>
      <c r="G1222" s="2">
        <f t="shared" si="22"/>
        <v>1026638.67748</v>
      </c>
      <c r="H1222" s="2">
        <f t="shared" si="23"/>
        <v>0.33999999996740371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2384728</v>
      </c>
      <c r="D1223" s="1">
        <f>BILANCA!E246</f>
        <v>955415.66</v>
      </c>
      <c r="E1223" s="1">
        <v>0</v>
      </c>
      <c r="F1223" s="1">
        <v>0</v>
      </c>
      <c r="G1223" s="2">
        <f t="shared" si="22"/>
        <v>1030934.2368</v>
      </c>
      <c r="H1223" s="2">
        <f t="shared" si="23"/>
        <v>0.33999999996740371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2384728</v>
      </c>
      <c r="D1224" s="1">
        <f>BILANCA!E247</f>
        <v>955415.66</v>
      </c>
      <c r="E1224" s="1">
        <v>0</v>
      </c>
      <c r="F1224" s="1">
        <v>0</v>
      </c>
      <c r="G1224" s="2">
        <f t="shared" si="22"/>
        <v>1035229.79612</v>
      </c>
      <c r="H1224" s="2">
        <f t="shared" si="23"/>
        <v>0.33999999996740371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566915</v>
      </c>
      <c r="D1232" s="1">
        <f>BILANCA!E255</f>
        <v>712368.39</v>
      </c>
      <c r="E1232" s="1">
        <v>0</v>
      </c>
      <c r="F1232" s="1">
        <v>0</v>
      </c>
      <c r="G1232" s="2">
        <f t="shared" si="22"/>
        <v>495921.29321999999</v>
      </c>
      <c r="H1232" s="2">
        <f t="shared" si="23"/>
        <v>0.39000000001396984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54041</v>
      </c>
      <c r="D1233" s="1">
        <f>BILANCA!E256</f>
        <v>33280.43</v>
      </c>
      <c r="E1233" s="1">
        <v>0</v>
      </c>
      <c r="F1233" s="1">
        <v>0</v>
      </c>
      <c r="G1233" s="2">
        <f t="shared" si="22"/>
        <v>30150.465</v>
      </c>
      <c r="H1233" s="2">
        <f t="shared" si="23"/>
        <v>0.43000000000029104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566915</v>
      </c>
      <c r="D1240" s="1">
        <f>BILANCA!E264</f>
        <v>710168.38</v>
      </c>
      <c r="E1240" s="1">
        <v>0</v>
      </c>
      <c r="F1240" s="1">
        <v>0</v>
      </c>
      <c r="G1240" s="2">
        <f t="shared" si="22"/>
        <v>510723.70232000004</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2200</v>
      </c>
      <c r="E1241" s="1">
        <v>0</v>
      </c>
      <c r="F1241" s="1">
        <v>0</v>
      </c>
      <c r="G1241" s="2">
        <f t="shared" si="22"/>
        <v>1135.2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54041</v>
      </c>
      <c r="D1242" s="1">
        <f>BILANCA!E266</f>
        <v>33280.43</v>
      </c>
      <c r="E1242" s="1">
        <v>0</v>
      </c>
      <c r="F1242" s="1">
        <v>0</v>
      </c>
      <c r="G1242" s="2">
        <f t="shared" ref="G1242:G1479" si="24">B1242/1000*C1242+B1242/500*D1242</f>
        <v>31235.881740000004</v>
      </c>
      <c r="H1242" s="2">
        <f t="shared" si="23"/>
        <v>0.43000000000029104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859</v>
      </c>
      <c r="D1244" s="1">
        <f>BILANCA!E268</f>
        <v>1632.6</v>
      </c>
      <c r="E1244" s="1">
        <v>0</v>
      </c>
      <c r="F1244" s="1">
        <v>0</v>
      </c>
      <c r="G1244" s="2">
        <f t="shared" si="24"/>
        <v>1076.4161999999999</v>
      </c>
      <c r="H1244" s="2">
        <f t="shared" si="23"/>
        <v>0.40000000000009095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206695</v>
      </c>
      <c r="D1263" s="1">
        <f>BILANCA!E287</f>
        <v>615179.47</v>
      </c>
      <c r="E1263" s="1">
        <v>0</v>
      </c>
      <c r="F1263" s="1">
        <v>0</v>
      </c>
      <c r="G1263" s="2">
        <f t="shared" si="24"/>
        <v>402375.10320000001</v>
      </c>
      <c r="H1263" s="2">
        <f t="shared" si="23"/>
        <v>0.46999999997206032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136410</v>
      </c>
      <c r="D1264" s="1">
        <f>BILANCA!E288</f>
        <v>474729.56</v>
      </c>
      <c r="E1264" s="1">
        <v>0</v>
      </c>
      <c r="F1264" s="1">
        <v>0</v>
      </c>
      <c r="G1264" s="2">
        <f t="shared" si="24"/>
        <v>305129.22272000002</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782839</v>
      </c>
      <c r="D1265" s="1">
        <f>BILANCA!E289</f>
        <v>344302.45</v>
      </c>
      <c r="E1265" s="1">
        <v>0</v>
      </c>
      <c r="F1265" s="1">
        <v>0</v>
      </c>
      <c r="G1265" s="2">
        <f t="shared" si="24"/>
        <v>414947.17979999993</v>
      </c>
      <c r="H1265" s="2">
        <f t="shared" si="23"/>
        <v>0.45000000001164153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1054762.5</v>
      </c>
      <c r="E1266" s="1">
        <v>0</v>
      </c>
      <c r="F1266" s="1">
        <v>0</v>
      </c>
      <c r="G1266" s="2">
        <f t="shared" si="24"/>
        <v>596995.57499999995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3683157</v>
      </c>
      <c r="D1299" s="6">
        <f>'RAS-funkcijski'!E5</f>
        <v>3616994.4699999997</v>
      </c>
      <c r="E1299" s="6">
        <v>0</v>
      </c>
      <c r="F1299" s="6">
        <v>0</v>
      </c>
      <c r="G1299" s="7">
        <f t="shared" si="24"/>
        <v>10917.145939999999</v>
      </c>
      <c r="H1299" s="7">
        <f t="shared" si="23"/>
        <v>0.46999999973922968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1251138</v>
      </c>
      <c r="D1307" s="1">
        <f>'RAS-funkcijski'!E13</f>
        <v>1574629.49</v>
      </c>
      <c r="E1307" s="1">
        <v>0</v>
      </c>
      <c r="F1307" s="1">
        <v>0</v>
      </c>
      <c r="G1307" s="2">
        <f t="shared" si="24"/>
        <v>39603.572820000001</v>
      </c>
      <c r="H1307" s="2">
        <f t="shared" si="23"/>
        <v>0.48999999999068677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1251138</v>
      </c>
      <c r="D1308" s="1">
        <f>'RAS-funkcijski'!E14</f>
        <v>1574629.49</v>
      </c>
      <c r="E1308" s="1">
        <v>0</v>
      </c>
      <c r="F1308" s="1">
        <v>0</v>
      </c>
      <c r="G1308" s="2">
        <f t="shared" si="24"/>
        <v>44003.969800000006</v>
      </c>
      <c r="H1308" s="2">
        <f t="shared" si="23"/>
        <v>0.48999999999068677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2432019</v>
      </c>
      <c r="D1315" s="1">
        <f>'RAS-funkcijski'!E21</f>
        <v>2042364.98</v>
      </c>
      <c r="E1315" s="1">
        <v>0</v>
      </c>
      <c r="F1315" s="1">
        <v>0</v>
      </c>
      <c r="G1315" s="2">
        <f t="shared" si="24"/>
        <v>110784.73232000001</v>
      </c>
      <c r="H1315" s="2">
        <f t="shared" si="23"/>
        <v>2.0000000018626451E-2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2888884</v>
      </c>
      <c r="D1376" s="1">
        <f>'RAS-funkcijski'!E82</f>
        <v>3098333.47</v>
      </c>
      <c r="E1376" s="1">
        <v>0</v>
      </c>
      <c r="F1376" s="1">
        <v>0</v>
      </c>
      <c r="G1376" s="2">
        <f t="shared" si="24"/>
        <v>708672.97332000011</v>
      </c>
      <c r="H1376" s="2">
        <f t="shared" si="27"/>
        <v>0.47000000020489097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2888884</v>
      </c>
      <c r="D1382" s="1">
        <f>'RAS-funkcijski'!E88</f>
        <v>3098333.47</v>
      </c>
      <c r="E1382" s="1">
        <v>0</v>
      </c>
      <c r="F1382" s="1">
        <v>0</v>
      </c>
      <c r="G1382" s="2">
        <f t="shared" si="24"/>
        <v>763186.27896000014</v>
      </c>
      <c r="H1382" s="2">
        <f t="shared" si="27"/>
        <v>0.47000000020489097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2304275</v>
      </c>
      <c r="D1401" s="1">
        <f>'RAS-funkcijski'!E107</f>
        <v>3523458.66</v>
      </c>
      <c r="E1401" s="1">
        <v>0</v>
      </c>
      <c r="F1401" s="1">
        <v>0</v>
      </c>
      <c r="G1401" s="2">
        <f t="shared" si="24"/>
        <v>963172.80895999994</v>
      </c>
      <c r="H1401" s="2">
        <f t="shared" si="27"/>
        <v>0.33999999985098839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2304275</v>
      </c>
      <c r="D1407" s="1">
        <f>'RAS-funkcijski'!E113</f>
        <v>3523458.66</v>
      </c>
      <c r="E1407" s="1">
        <v>0</v>
      </c>
      <c r="F1407" s="1">
        <v>0</v>
      </c>
      <c r="G1407" s="2">
        <f t="shared" si="24"/>
        <v>1019279.96288</v>
      </c>
      <c r="H1407" s="2">
        <f t="shared" si="27"/>
        <v>0.33999999985098839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1612600</v>
      </c>
      <c r="D1408" s="1">
        <f>'RAS-funkcijski'!E114</f>
        <v>1892899.78</v>
      </c>
      <c r="E1408" s="1">
        <v>0</v>
      </c>
      <c r="F1408" s="1">
        <v>0</v>
      </c>
      <c r="G1408" s="2">
        <f t="shared" si="24"/>
        <v>593823.95160000003</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1612600</v>
      </c>
      <c r="D1409" s="1">
        <f>'RAS-funkcijski'!E115</f>
        <v>1892899.78</v>
      </c>
      <c r="E1409" s="1">
        <v>0</v>
      </c>
      <c r="F1409" s="1">
        <v>0</v>
      </c>
      <c r="G1409" s="2">
        <f t="shared" si="24"/>
        <v>599222.35115999996</v>
      </c>
      <c r="H1409" s="2">
        <f t="shared" si="27"/>
        <v>0.21999999997206032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1612600</v>
      </c>
      <c r="D1410" s="1">
        <f>'RAS-funkcijski'!E116</f>
        <v>1892899.78</v>
      </c>
      <c r="E1410" s="1">
        <v>0</v>
      </c>
      <c r="F1410" s="1">
        <v>0</v>
      </c>
      <c r="G1410" s="2">
        <f t="shared" si="24"/>
        <v>604620.75072000001</v>
      </c>
      <c r="H1410" s="2">
        <f t="shared" si="27"/>
        <v>0.21999999997206032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10488916</v>
      </c>
      <c r="D1435" s="13">
        <f>'RAS-funkcijski'!E141</f>
        <v>12131686.379999999</v>
      </c>
      <c r="E1435" s="13">
        <v>0</v>
      </c>
      <c r="F1435" s="13">
        <v>0</v>
      </c>
      <c r="G1435" s="14">
        <f t="shared" si="24"/>
        <v>4761063.5601199996</v>
      </c>
      <c r="H1435" s="14">
        <f t="shared" si="27"/>
        <v>0.37999999895691872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1</v>
      </c>
      <c r="E1436" s="6">
        <v>0</v>
      </c>
      <c r="F1436" s="6">
        <v>0</v>
      </c>
      <c r="G1436" s="7">
        <f t="shared" si="24"/>
        <v>3.0000000000000001E-3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v>
      </c>
      <c r="D1437" s="1">
        <f>'P-VRIO'!E6</f>
        <v>1</v>
      </c>
      <c r="E1437" s="1">
        <v>0</v>
      </c>
      <c r="F1437" s="1">
        <v>0</v>
      </c>
      <c r="G1437" s="2">
        <f t="shared" si="24"/>
        <v>6.0000000000000001E-3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v>
      </c>
      <c r="D1438" s="1">
        <f>'P-VRIO'!E7</f>
        <v>1</v>
      </c>
      <c r="E1438" s="1">
        <v>0</v>
      </c>
      <c r="F1438" s="1">
        <v>0</v>
      </c>
      <c r="G1438" s="2">
        <f t="shared" si="24"/>
        <v>9.0000000000000011E-3</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v>
      </c>
      <c r="D1439" s="1">
        <f>'P-VRIO'!E8</f>
        <v>1</v>
      </c>
      <c r="E1439" s="1">
        <v>0</v>
      </c>
      <c r="F1439" s="1">
        <v>0</v>
      </c>
      <c r="G1439" s="2">
        <f t="shared" si="24"/>
        <v>1.2E-2</v>
      </c>
      <c r="H1439" s="2">
        <f t="shared" si="27"/>
        <v>0</v>
      </c>
      <c r="I1439" s="10">
        <f t="shared" ref="I1439:I1444" si="28">G1439*H1439</f>
        <v>0</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1125943.45</v>
      </c>
      <c r="D1480" s="6"/>
      <c r="E1480" s="6">
        <v>0</v>
      </c>
      <c r="F1480" s="6">
        <v>0</v>
      </c>
      <c r="G1480" s="7">
        <f t="shared" ref="G1480:G1580" si="34">B1480/1000*C1480</f>
        <v>1125.94345</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15207071.18</v>
      </c>
      <c r="D1481" s="1">
        <v>0</v>
      </c>
      <c r="E1481" s="1">
        <v>0</v>
      </c>
      <c r="F1481" s="1">
        <v>0</v>
      </c>
      <c r="G1481" s="2">
        <f t="shared" si="34"/>
        <v>30414.142360000002</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10743257.67</v>
      </c>
      <c r="D1483" s="1">
        <v>0</v>
      </c>
      <c r="E1483" s="1">
        <v>0</v>
      </c>
      <c r="F1483" s="1">
        <v>0</v>
      </c>
      <c r="G1483" s="2">
        <f t="shared" si="34"/>
        <v>42973.030680000003</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2902141.76</v>
      </c>
      <c r="D1484" s="1">
        <v>0</v>
      </c>
      <c r="E1484" s="1">
        <v>0</v>
      </c>
      <c r="F1484" s="1">
        <v>0</v>
      </c>
      <c r="G1484" s="2">
        <f t="shared" si="34"/>
        <v>14510.708799999999</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3537522.35</v>
      </c>
      <c r="D1485" s="1">
        <v>0</v>
      </c>
      <c r="E1485" s="1">
        <v>0</v>
      </c>
      <c r="F1485" s="1">
        <v>0</v>
      </c>
      <c r="G1485" s="2">
        <f t="shared" si="34"/>
        <v>21225.134099999999</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28318.799999999999</v>
      </c>
      <c r="D1486" s="1">
        <v>0</v>
      </c>
      <c r="E1486" s="1">
        <v>0</v>
      </c>
      <c r="F1486" s="1">
        <v>0</v>
      </c>
      <c r="G1486" s="2">
        <f t="shared" si="34"/>
        <v>198.23159999999999</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116542.19</v>
      </c>
      <c r="D1487" s="1">
        <v>0</v>
      </c>
      <c r="E1487" s="1">
        <v>0</v>
      </c>
      <c r="F1487" s="1">
        <v>0</v>
      </c>
      <c r="G1487" s="2">
        <f t="shared" si="34"/>
        <v>932.33752000000004</v>
      </c>
      <c r="H1487" s="2">
        <f t="shared" si="35"/>
        <v>0.19000000000232831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49125</v>
      </c>
      <c r="D1488" s="1">
        <v>0</v>
      </c>
      <c r="E1488" s="1">
        <v>0</v>
      </c>
      <c r="F1488" s="1">
        <v>0</v>
      </c>
      <c r="G1488" s="2">
        <f>B1488/1000*C1488</f>
        <v>442.12499999999994</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460817.89</v>
      </c>
      <c r="D1489" s="1">
        <v>0</v>
      </c>
      <c r="E1489" s="1">
        <v>0</v>
      </c>
      <c r="F1489" s="1">
        <v>0</v>
      </c>
      <c r="G1489" s="2">
        <f t="shared" si="34"/>
        <v>4608.1788999999999</v>
      </c>
      <c r="H1489" s="2">
        <f t="shared" si="35"/>
        <v>0.10999999998603016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537474.32999999996</v>
      </c>
      <c r="D1490" s="1">
        <v>0</v>
      </c>
      <c r="E1490" s="1">
        <v>0</v>
      </c>
      <c r="F1490" s="1">
        <v>0</v>
      </c>
      <c r="G1490" s="2">
        <f t="shared" si="34"/>
        <v>5912.2176299999992</v>
      </c>
      <c r="H1490" s="2">
        <f t="shared" si="35"/>
        <v>0.32999999995809048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3111315.35</v>
      </c>
      <c r="D1491" s="1">
        <v>0</v>
      </c>
      <c r="E1491" s="1">
        <v>0</v>
      </c>
      <c r="F1491" s="1">
        <v>0</v>
      </c>
      <c r="G1491" s="2">
        <f t="shared" si="34"/>
        <v>37335.784200000002</v>
      </c>
      <c r="H1491" s="2">
        <f t="shared" si="35"/>
        <v>0.35000000009313226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3523031.84</v>
      </c>
      <c r="D1492" s="1">
        <v>0</v>
      </c>
      <c r="E1492" s="1">
        <v>0</v>
      </c>
      <c r="F1492" s="1">
        <v>0</v>
      </c>
      <c r="G1492" s="2">
        <f t="shared" si="34"/>
        <v>45799.413919999999</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940781.67</v>
      </c>
      <c r="D1493" s="1">
        <v>0</v>
      </c>
      <c r="E1493" s="1">
        <v>0</v>
      </c>
      <c r="F1493" s="1">
        <v>0</v>
      </c>
      <c r="G1493" s="2">
        <f t="shared" si="34"/>
        <v>13170.943380000001</v>
      </c>
      <c r="H1493" s="2">
        <f t="shared" si="35"/>
        <v>0.32999999995809048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940781.67</v>
      </c>
      <c r="D1497" s="1">
        <v>0</v>
      </c>
      <c r="E1497" s="1">
        <v>0</v>
      </c>
      <c r="F1497" s="1">
        <v>0</v>
      </c>
      <c r="G1497" s="2">
        <f t="shared" si="34"/>
        <v>16934.070059999998</v>
      </c>
      <c r="H1497" s="2">
        <f t="shared" si="35"/>
        <v>0.32999999995809048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13849040.539999999</v>
      </c>
      <c r="D1499" s="1">
        <v>0</v>
      </c>
      <c r="E1499" s="1">
        <v>0</v>
      </c>
      <c r="F1499" s="1">
        <v>0</v>
      </c>
      <c r="G1499" s="2">
        <f t="shared" si="34"/>
        <v>276980.81079999998</v>
      </c>
      <c r="H1499" s="2">
        <f t="shared" si="35"/>
        <v>0.46000000089406967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10515999.829999998</v>
      </c>
      <c r="D1501" s="1">
        <v>0</v>
      </c>
      <c r="E1501" s="1">
        <v>0</v>
      </c>
      <c r="F1501" s="1">
        <v>0</v>
      </c>
      <c r="G1501" s="2">
        <f t="shared" si="34"/>
        <v>231351.99625999996</v>
      </c>
      <c r="H1501" s="2">
        <f t="shared" si="35"/>
        <v>0.17000000178813934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2774136.3</v>
      </c>
      <c r="D1502" s="1">
        <v>0</v>
      </c>
      <c r="E1502" s="1">
        <v>0</v>
      </c>
      <c r="F1502" s="1">
        <v>0</v>
      </c>
      <c r="G1502" s="2">
        <f t="shared" si="34"/>
        <v>63805.134899999997</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3546554.59</v>
      </c>
      <c r="D1503" s="1">
        <v>0</v>
      </c>
      <c r="E1503" s="1">
        <v>0</v>
      </c>
      <c r="F1503" s="1">
        <v>0</v>
      </c>
      <c r="G1503" s="2">
        <f t="shared" si="34"/>
        <v>85117.310159999994</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24978.85</v>
      </c>
      <c r="D1504" s="1">
        <v>0</v>
      </c>
      <c r="E1504" s="1">
        <v>0</v>
      </c>
      <c r="F1504" s="1">
        <v>0</v>
      </c>
      <c r="G1504" s="2">
        <f t="shared" si="34"/>
        <v>624.47125000000005</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111297.43</v>
      </c>
      <c r="D1505" s="1">
        <v>0</v>
      </c>
      <c r="E1505" s="1">
        <v>0</v>
      </c>
      <c r="F1505" s="1">
        <v>0</v>
      </c>
      <c r="G1505" s="2">
        <f t="shared" si="34"/>
        <v>2893.7331799999997</v>
      </c>
      <c r="H1505" s="2">
        <f t="shared" si="35"/>
        <v>0.42999999999301508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53101.13</v>
      </c>
      <c r="D1506" s="1">
        <v>0</v>
      </c>
      <c r="E1506" s="1">
        <v>0</v>
      </c>
      <c r="F1506" s="1">
        <v>0</v>
      </c>
      <c r="G1506" s="2">
        <f>B1506/1000*C1506</f>
        <v>1433.7305099999999</v>
      </c>
      <c r="H1506" s="2">
        <f>ABS(C1506-ROUND(C1506,0))</f>
        <v>0.12999999999738066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460817.89</v>
      </c>
      <c r="D1507" s="1">
        <v>0</v>
      </c>
      <c r="E1507" s="1">
        <v>0</v>
      </c>
      <c r="F1507" s="1">
        <v>0</v>
      </c>
      <c r="G1507" s="2">
        <f t="shared" si="34"/>
        <v>12902.90092</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539314.32999999996</v>
      </c>
      <c r="D1508" s="1">
        <v>0</v>
      </c>
      <c r="E1508" s="1">
        <v>0</v>
      </c>
      <c r="F1508" s="1">
        <v>0</v>
      </c>
      <c r="G1508" s="2">
        <f t="shared" si="34"/>
        <v>15640.11557</v>
      </c>
      <c r="H1508" s="2">
        <f t="shared" si="35"/>
        <v>0.32999999995809048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3005799.31</v>
      </c>
      <c r="D1509" s="1">
        <v>0</v>
      </c>
      <c r="E1509" s="1">
        <v>0</v>
      </c>
      <c r="F1509" s="1">
        <v>0</v>
      </c>
      <c r="G1509" s="2">
        <f t="shared" si="34"/>
        <v>90173.979299999992</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2395863.39</v>
      </c>
      <c r="D1510" s="1">
        <v>0</v>
      </c>
      <c r="E1510" s="1">
        <v>0</v>
      </c>
      <c r="F1510" s="1">
        <v>0</v>
      </c>
      <c r="G1510" s="2">
        <f t="shared" si="34"/>
        <v>74271.765090000001</v>
      </c>
      <c r="H1510" s="2">
        <f t="shared" si="35"/>
        <v>0.39000000013038516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937177.32</v>
      </c>
      <c r="D1511" s="1">
        <v>0</v>
      </c>
      <c r="E1511" s="1">
        <v>0</v>
      </c>
      <c r="F1511" s="1">
        <v>0</v>
      </c>
      <c r="G1511" s="2">
        <f t="shared" si="34"/>
        <v>29989.67424</v>
      </c>
      <c r="H1511" s="2">
        <f t="shared" si="35"/>
        <v>0.31999999994877726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937177.32</v>
      </c>
      <c r="D1515" s="1">
        <v>0</v>
      </c>
      <c r="E1515" s="1">
        <v>0</v>
      </c>
      <c r="F1515" s="1">
        <v>0</v>
      </c>
      <c r="G1515" s="2">
        <f t="shared" si="34"/>
        <v>33738.383519999996</v>
      </c>
      <c r="H1515" s="2">
        <f t="shared" si="35"/>
        <v>0.31999999994877726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2483974.09</v>
      </c>
      <c r="D1517" s="1">
        <v>0</v>
      </c>
      <c r="E1517" s="1">
        <v>0</v>
      </c>
      <c r="F1517" s="1">
        <v>0</v>
      </c>
      <c r="G1517" s="2">
        <f t="shared" si="34"/>
        <v>94391.015419999996</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959481.91999999993</v>
      </c>
      <c r="D1518" s="1">
        <v>0</v>
      </c>
      <c r="E1518" s="1">
        <v>0</v>
      </c>
      <c r="F1518" s="1">
        <v>0</v>
      </c>
      <c r="G1518" s="2">
        <f t="shared" si="34"/>
        <v>37419.794879999994</v>
      </c>
      <c r="H1518" s="2">
        <f t="shared" si="35"/>
        <v>8.0000000074505806E-2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615179.47</v>
      </c>
      <c r="D1524" s="1">
        <v>0</v>
      </c>
      <c r="E1524" s="1">
        <v>0</v>
      </c>
      <c r="F1524" s="1">
        <v>0</v>
      </c>
      <c r="G1524" s="2">
        <f t="shared" si="34"/>
        <v>27683.076149999997</v>
      </c>
      <c r="H1524" s="2">
        <f t="shared" si="35"/>
        <v>0.46999999997206032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112217.32</v>
      </c>
      <c r="D1530" s="1">
        <v>0</v>
      </c>
      <c r="E1530" s="1">
        <v>0</v>
      </c>
      <c r="F1530" s="1">
        <v>0</v>
      </c>
      <c r="G1530" s="2">
        <f t="shared" si="34"/>
        <v>5723.0833199999997</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75010.44</v>
      </c>
      <c r="D1531" s="1">
        <v>0</v>
      </c>
      <c r="E1531" s="1">
        <v>0</v>
      </c>
      <c r="F1531" s="1">
        <v>0</v>
      </c>
      <c r="G1531" s="2">
        <f t="shared" si="34"/>
        <v>3900.54288</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7939.25</v>
      </c>
      <c r="D1532" s="1">
        <v>0</v>
      </c>
      <c r="E1532" s="1">
        <v>0</v>
      </c>
      <c r="F1532" s="1">
        <v>0</v>
      </c>
      <c r="G1532" s="2">
        <f t="shared" si="34"/>
        <v>420.78024999999997</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18829.41</v>
      </c>
      <c r="D1533" s="1">
        <v>0</v>
      </c>
      <c r="E1533" s="1">
        <v>0</v>
      </c>
      <c r="F1533" s="1">
        <v>0</v>
      </c>
      <c r="G1533" s="2">
        <f t="shared" si="34"/>
        <v>1016.78814</v>
      </c>
      <c r="H1533" s="2">
        <f t="shared" si="35"/>
        <v>0.40999999999985448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10438.219999999999</v>
      </c>
      <c r="D1534" s="1">
        <v>0</v>
      </c>
      <c r="E1534" s="1">
        <v>0</v>
      </c>
      <c r="F1534" s="1">
        <v>0</v>
      </c>
      <c r="G1534" s="2">
        <f t="shared" si="34"/>
        <v>574.10209999999995</v>
      </c>
      <c r="H1534" s="2">
        <f t="shared" si="35"/>
        <v>0.21999999999934516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3887.1099999999997</v>
      </c>
      <c r="D1535" s="1">
        <v>0</v>
      </c>
      <c r="E1535" s="1">
        <v>0</v>
      </c>
      <c r="F1535" s="1">
        <v>0</v>
      </c>
      <c r="G1535" s="2">
        <f t="shared" si="34"/>
        <v>217.67815999999999</v>
      </c>
      <c r="H1535" s="2">
        <f t="shared" si="35"/>
        <v>0.10999999999967258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813.4</v>
      </c>
      <c r="D1536" s="1">
        <v>0</v>
      </c>
      <c r="E1536" s="1">
        <v>0</v>
      </c>
      <c r="F1536" s="1">
        <v>0</v>
      </c>
      <c r="G1536" s="2">
        <f t="shared" si="34"/>
        <v>46.363799999999998</v>
      </c>
      <c r="H1536" s="2">
        <f t="shared" si="35"/>
        <v>0.39999999999997726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2464.6999999999998</v>
      </c>
      <c r="D1537" s="1">
        <v>0</v>
      </c>
      <c r="E1537" s="1">
        <v>0</v>
      </c>
      <c r="F1537" s="1">
        <v>0</v>
      </c>
      <c r="G1537" s="2">
        <f t="shared" si="34"/>
        <v>142.95259999999999</v>
      </c>
      <c r="H1537" s="2">
        <f t="shared" si="35"/>
        <v>0.3000000000001819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609.01</v>
      </c>
      <c r="D1538" s="1">
        <v>0</v>
      </c>
      <c r="E1538" s="1">
        <v>0</v>
      </c>
      <c r="F1538" s="1">
        <v>0</v>
      </c>
      <c r="G1538" s="2">
        <f t="shared" si="34"/>
        <v>35.93159</v>
      </c>
      <c r="H1538" s="2">
        <f t="shared" si="35"/>
        <v>9.9999999999909051E-3</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5244.76</v>
      </c>
      <c r="D1540" s="1">
        <v>0</v>
      </c>
      <c r="E1540" s="1">
        <v>0</v>
      </c>
      <c r="F1540" s="1">
        <v>0</v>
      </c>
      <c r="G1540" s="2">
        <f t="shared" si="34"/>
        <v>319.93036000000001</v>
      </c>
      <c r="H1540" s="2">
        <f t="shared" si="35"/>
        <v>0.23999999999978172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5244.76</v>
      </c>
      <c r="D1541" s="1">
        <v>0</v>
      </c>
      <c r="E1541" s="1">
        <v>0</v>
      </c>
      <c r="F1541" s="1">
        <v>0</v>
      </c>
      <c r="G1541" s="2">
        <f t="shared" si="34"/>
        <v>325.17511999999999</v>
      </c>
      <c r="H1541" s="2">
        <f t="shared" si="35"/>
        <v>0.23999999999978172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493830.27999999997</v>
      </c>
      <c r="D1560" s="1">
        <v>0</v>
      </c>
      <c r="E1560" s="1">
        <v>0</v>
      </c>
      <c r="F1560" s="1">
        <v>0</v>
      </c>
      <c r="G1560" s="2">
        <f t="shared" si="34"/>
        <v>40000.252679999998</v>
      </c>
      <c r="H1560" s="2">
        <f t="shared" si="35"/>
        <v>0.27999999996973202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1154.04</v>
      </c>
      <c r="D1561" s="1">
        <v>0</v>
      </c>
      <c r="E1561" s="1">
        <v>0</v>
      </c>
      <c r="F1561" s="1">
        <v>0</v>
      </c>
      <c r="G1561" s="2">
        <f t="shared" si="34"/>
        <v>94.631280000000004</v>
      </c>
      <c r="H1561" s="2">
        <f t="shared" si="35"/>
        <v>3.999999999996362E-2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492676.24</v>
      </c>
      <c r="D1564" s="1">
        <v>0</v>
      </c>
      <c r="E1564" s="1">
        <v>0</v>
      </c>
      <c r="F1564" s="1">
        <v>0</v>
      </c>
      <c r="G1564" s="2">
        <f t="shared" si="34"/>
        <v>41877.4804</v>
      </c>
      <c r="H1564" s="2">
        <f t="shared" si="35"/>
        <v>0.23999999999068677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344302.45</v>
      </c>
      <c r="D1565" s="1">
        <v>0</v>
      </c>
      <c r="E1565" s="1">
        <v>0</v>
      </c>
      <c r="F1565" s="1">
        <v>0</v>
      </c>
      <c r="G1565" s="2">
        <f t="shared" si="34"/>
        <v>29610.010699999999</v>
      </c>
      <c r="H1565" s="2">
        <f t="shared" si="35"/>
        <v>0.45000000001164153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40000</v>
      </c>
      <c r="D1566" s="1">
        <v>0</v>
      </c>
      <c r="E1566" s="1">
        <v>0</v>
      </c>
      <c r="F1566" s="1">
        <v>0</v>
      </c>
      <c r="G1566" s="2">
        <f t="shared" si="34"/>
        <v>3479.9999999999995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304300.25</v>
      </c>
      <c r="D1567" s="1">
        <v>0</v>
      </c>
      <c r="E1567" s="1">
        <v>0</v>
      </c>
      <c r="F1567" s="1">
        <v>0</v>
      </c>
      <c r="G1567" s="2">
        <f t="shared" si="34"/>
        <v>26778.421999999999</v>
      </c>
      <c r="H1567" s="2">
        <f t="shared" si="35"/>
        <v>0.25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2.2000000000000002</v>
      </c>
      <c r="D1569" s="1">
        <v>0</v>
      </c>
      <c r="E1569" s="1">
        <v>0</v>
      </c>
      <c r="F1569" s="1">
        <v>0</v>
      </c>
      <c r="G1569" s="2">
        <f t="shared" si="34"/>
        <v>0.19800000000000001</v>
      </c>
      <c r="H1569" s="2">
        <f t="shared" si="35"/>
        <v>0.20000000000000018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1524492.17</v>
      </c>
      <c r="D1576" s="1">
        <v>0</v>
      </c>
      <c r="E1576" s="1">
        <v>0</v>
      </c>
      <c r="F1576" s="1">
        <v>0</v>
      </c>
      <c r="G1576" s="2">
        <f t="shared" si="34"/>
        <v>147875.74049</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469729.67</v>
      </c>
      <c r="D1578" s="1">
        <v>0</v>
      </c>
      <c r="E1578" s="1">
        <v>0</v>
      </c>
      <c r="F1578" s="1">
        <v>0</v>
      </c>
      <c r="G1578" s="2">
        <f t="shared" si="34"/>
        <v>46503.237330000004</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1054762.5</v>
      </c>
      <c r="D1579" s="1">
        <v>0</v>
      </c>
      <c r="E1579" s="1">
        <v>0</v>
      </c>
      <c r="F1579" s="1">
        <v>0</v>
      </c>
      <c r="G1579" s="2">
        <f t="shared" si="34"/>
        <v>105476.25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31286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11129056</v>
      </c>
      <c r="I16" s="172">
        <f>'PR-RAS'!E6</f>
        <v>10672136.449999999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7795493</v>
      </c>
      <c r="I17" s="172">
        <f>'PR-RAS'!E151</f>
        <v>9119596.3899999987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2384728</v>
      </c>
      <c r="I18" s="172">
        <f>'PR-RAS'!E645</f>
        <v>955415.66000000015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38038847</v>
      </c>
      <c r="I20" s="175">
        <f>BILANCA!E7</f>
        <v>39621230.07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6617433</v>
      </c>
      <c r="I21" s="177">
        <f>BILANCA!E68</f>
        <v>6488991.1599999992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1125944</v>
      </c>
      <c r="I22" s="177">
        <f>BILANCA!E176</f>
        <v>2488973.98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43530336</v>
      </c>
      <c r="I23" s="179">
        <f>BILANCA!E237</f>
        <v>43621247.25</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3683157</v>
      </c>
      <c r="I24" s="175">
        <f>'RAS-funkcijski'!E5</f>
        <v>3616994.4699999997</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2888884</v>
      </c>
      <c r="I26" s="177">
        <f>'RAS-funkcijski'!E88</f>
        <v>3098333.47</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1612600</v>
      </c>
      <c r="I27" s="177">
        <f>'RAS-funkcijski'!E114</f>
        <v>1892899.78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10488916</v>
      </c>
      <c r="I28" s="181">
        <f>'RAS-funkcijski'!E141</f>
        <v>12131686.379999999</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1</v>
      </c>
      <c r="I29" s="175">
        <f>'P-VRIO'!E5</f>
        <v>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1125943.45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2483974.09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959481.91999999993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1524492.17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96"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11129056</v>
      </c>
      <c r="E6" s="53">
        <f>E7+E44+E50+E82+E106+E124+E133+E139</f>
        <v>10672136.449999999</v>
      </c>
      <c r="F6" s="54">
        <f t="shared" ref="F6:F131" si="0">IF(D6&lt;&gt;0,IF(E6/D6&gt;=100,"&gt;&gt;100",E6/D6*100),"-")</f>
        <v>95.894354831173459</v>
      </c>
    </row>
    <row r="7" spans="1:25" ht="12.75" customHeight="1" x14ac:dyDescent="0.2">
      <c r="A7" s="55">
        <v>61</v>
      </c>
      <c r="B7" s="307" t="s">
        <v>56</v>
      </c>
      <c r="C7" s="52" t="s">
        <v>57</v>
      </c>
      <c r="D7" s="53">
        <f t="shared" ref="D7:E7" si="1">D8+D17+D23+D29+D37+D40</f>
        <v>5290942</v>
      </c>
      <c r="E7" s="53">
        <f t="shared" si="1"/>
        <v>6272186.0300000003</v>
      </c>
      <c r="F7" s="54">
        <f t="shared" si="0"/>
        <v>118.54573401107025</v>
      </c>
    </row>
    <row r="8" spans="1:25" ht="12.75" customHeight="1" x14ac:dyDescent="0.2">
      <c r="A8" s="55">
        <v>611</v>
      </c>
      <c r="B8" s="87" t="s">
        <v>58</v>
      </c>
      <c r="C8" s="52" t="s">
        <v>59</v>
      </c>
      <c r="D8" s="53">
        <f t="shared" ref="D8:E8" si="2">SUM(D9:D14)-D15-D16</f>
        <v>4975350</v>
      </c>
      <c r="E8" s="53">
        <f t="shared" si="2"/>
        <v>5944377.2000000002</v>
      </c>
      <c r="F8" s="54">
        <f t="shared" si="0"/>
        <v>119.47656345784719</v>
      </c>
    </row>
    <row r="9" spans="1:25" ht="12.75" customHeight="1" x14ac:dyDescent="0.2">
      <c r="A9" s="55">
        <v>6111</v>
      </c>
      <c r="B9" s="87" t="s">
        <v>60</v>
      </c>
      <c r="C9" s="52" t="s">
        <v>61</v>
      </c>
      <c r="D9" s="244">
        <v>4975350</v>
      </c>
      <c r="E9" s="244">
        <v>6381807.1100000003</v>
      </c>
      <c r="F9" s="54">
        <f t="shared" si="0"/>
        <v>128.2685059342559</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v>488011.59</v>
      </c>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v>925441.5</v>
      </c>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297676</v>
      </c>
      <c r="E23" s="53">
        <f t="shared" si="4"/>
        <v>270135.95999999996</v>
      </c>
      <c r="F23" s="54">
        <f t="shared" si="0"/>
        <v>90.748316962066127</v>
      </c>
    </row>
    <row r="24" spans="1:6" ht="12.75" customHeight="1" x14ac:dyDescent="0.2">
      <c r="A24" s="55">
        <v>6131</v>
      </c>
      <c r="B24" s="87" t="s">
        <v>90</v>
      </c>
      <c r="C24" s="52" t="s">
        <v>91</v>
      </c>
      <c r="D24" s="244">
        <v>88052</v>
      </c>
      <c r="E24" s="244">
        <v>85632.31</v>
      </c>
      <c r="F24" s="54">
        <f t="shared" si="0"/>
        <v>97.251976105028845</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209624</v>
      </c>
      <c r="E27" s="244">
        <v>184503.65</v>
      </c>
      <c r="F27" s="54">
        <f t="shared" si="0"/>
        <v>88.016472350494212</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17916</v>
      </c>
      <c r="E29" s="53">
        <f t="shared" si="5"/>
        <v>57672.87</v>
      </c>
      <c r="F29" s="54">
        <f t="shared" si="0"/>
        <v>321.90706630944408</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17611</v>
      </c>
      <c r="E31" s="244">
        <v>57672.87</v>
      </c>
      <c r="F31" s="54">
        <f t="shared" si="0"/>
        <v>327.48208506047359</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305</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4175522</v>
      </c>
      <c r="E50" s="53">
        <f>E51+E54+E59+E62+E65+E68+E71+E74+E77</f>
        <v>2669466.63</v>
      </c>
      <c r="F50" s="54">
        <f t="shared" si="0"/>
        <v>63.93132714903669</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3915562</v>
      </c>
      <c r="E59" s="53">
        <f t="shared" si="12"/>
        <v>2661606.63</v>
      </c>
      <c r="F59" s="54">
        <f t="shared" si="0"/>
        <v>67.975085824206076</v>
      </c>
    </row>
    <row r="60" spans="1:6" ht="24" x14ac:dyDescent="0.2">
      <c r="A60" s="55">
        <v>6331</v>
      </c>
      <c r="B60" s="88" t="s">
        <v>162</v>
      </c>
      <c r="C60" s="52" t="s">
        <v>163</v>
      </c>
      <c r="D60" s="244">
        <v>1997682</v>
      </c>
      <c r="E60" s="244">
        <v>1755848.89</v>
      </c>
      <c r="F60" s="54">
        <f t="shared" si="0"/>
        <v>87.894314009937517</v>
      </c>
    </row>
    <row r="61" spans="1:6" ht="24" x14ac:dyDescent="0.2">
      <c r="A61" s="55">
        <v>6332</v>
      </c>
      <c r="B61" s="88" t="s">
        <v>164</v>
      </c>
      <c r="C61" s="52" t="s">
        <v>165</v>
      </c>
      <c r="D61" s="244">
        <v>1917880</v>
      </c>
      <c r="E61" s="244">
        <v>905757.74</v>
      </c>
      <c r="F61" s="54">
        <f t="shared" si="0"/>
        <v>47.227028802636248</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7960</v>
      </c>
      <c r="E68" s="53">
        <f t="shared" si="15"/>
        <v>7860</v>
      </c>
      <c r="F68" s="54">
        <f t="shared" si="0"/>
        <v>98.743718592964825</v>
      </c>
    </row>
    <row r="69" spans="1:6" ht="12.75" customHeight="1" x14ac:dyDescent="0.2">
      <c r="A69" s="55" t="s">
        <v>180</v>
      </c>
      <c r="B69" s="87" t="s">
        <v>181</v>
      </c>
      <c r="C69" s="52" t="s">
        <v>180</v>
      </c>
      <c r="D69" s="244">
        <v>7960</v>
      </c>
      <c r="E69" s="244">
        <v>7860</v>
      </c>
      <c r="F69" s="54">
        <f t="shared" si="0"/>
        <v>98.743718592964825</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252000</v>
      </c>
      <c r="E74" s="53">
        <f t="shared" si="17"/>
        <v>0</v>
      </c>
      <c r="F74" s="54">
        <f t="shared" si="0"/>
        <v>0</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252000</v>
      </c>
      <c r="E76" s="244"/>
      <c r="F76" s="54">
        <f t="shared" si="0"/>
        <v>0</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393171</v>
      </c>
      <c r="E82" s="53">
        <f t="shared" si="19"/>
        <v>346270.79</v>
      </c>
      <c r="F82" s="54">
        <f t="shared" si="0"/>
        <v>88.071294678396924</v>
      </c>
    </row>
    <row r="83" spans="1:6" ht="12.75" customHeight="1" x14ac:dyDescent="0.2">
      <c r="A83" s="55">
        <v>641</v>
      </c>
      <c r="B83" s="87" t="s">
        <v>208</v>
      </c>
      <c r="C83" s="52" t="s">
        <v>209</v>
      </c>
      <c r="D83" s="53">
        <f t="shared" ref="D83:E83" si="20">SUM(D84:D90)</f>
        <v>33</v>
      </c>
      <c r="E83" s="53">
        <f t="shared" si="20"/>
        <v>28.98</v>
      </c>
      <c r="F83" s="54">
        <f t="shared" si="0"/>
        <v>87.818181818181813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33</v>
      </c>
      <c r="E85" s="244">
        <v>28.98</v>
      </c>
      <c r="F85" s="54">
        <f t="shared" si="0"/>
        <v>87.818181818181813</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393138</v>
      </c>
      <c r="E91" s="53">
        <f t="shared" si="21"/>
        <v>346241.81</v>
      </c>
      <c r="F91" s="54">
        <f t="shared" si="0"/>
        <v>88.071315924688022</v>
      </c>
    </row>
    <row r="92" spans="1:6" ht="12.75" customHeight="1" x14ac:dyDescent="0.2">
      <c r="A92" s="55">
        <v>6421</v>
      </c>
      <c r="B92" s="87" t="s">
        <v>226</v>
      </c>
      <c r="C92" s="52" t="s">
        <v>227</v>
      </c>
      <c r="D92" s="244">
        <v>9801</v>
      </c>
      <c r="E92" s="244">
        <v>6907.06</v>
      </c>
      <c r="F92" s="54">
        <f t="shared" si="0"/>
        <v>70.473012957861442</v>
      </c>
    </row>
    <row r="93" spans="1:6" ht="12.75" customHeight="1" x14ac:dyDescent="0.2">
      <c r="A93" s="55">
        <v>6422</v>
      </c>
      <c r="B93" s="87" t="s">
        <v>228</v>
      </c>
      <c r="C93" s="52" t="s">
        <v>229</v>
      </c>
      <c r="D93" s="244">
        <v>375037</v>
      </c>
      <c r="E93" s="244">
        <v>332187.75</v>
      </c>
      <c r="F93" s="54">
        <f t="shared" si="0"/>
        <v>88.574660633484157</v>
      </c>
    </row>
    <row r="94" spans="1:6" ht="12.75" customHeight="1" x14ac:dyDescent="0.2">
      <c r="A94" s="55">
        <v>6423</v>
      </c>
      <c r="B94" s="87" t="s">
        <v>230</v>
      </c>
      <c r="C94" s="52" t="s">
        <v>231</v>
      </c>
      <c r="D94" s="244">
        <v>527</v>
      </c>
      <c r="E94" s="244">
        <v>2280</v>
      </c>
      <c r="F94" s="54">
        <f t="shared" si="0"/>
        <v>432.63757115749524</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7773</v>
      </c>
      <c r="E97" s="244">
        <v>4867</v>
      </c>
      <c r="F97" s="54">
        <f t="shared" si="0"/>
        <v>62.614177280329343</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1181718</v>
      </c>
      <c r="E106" s="53">
        <f t="shared" si="23"/>
        <v>1305475.1400000001</v>
      </c>
      <c r="F106" s="54">
        <f t="shared" si="0"/>
        <v>110.47264575812505</v>
      </c>
    </row>
    <row r="107" spans="1:6" ht="12.75" customHeight="1" x14ac:dyDescent="0.2">
      <c r="A107" s="55">
        <v>651</v>
      </c>
      <c r="B107" s="87" t="s">
        <v>256</v>
      </c>
      <c r="C107" s="52" t="s">
        <v>257</v>
      </c>
      <c r="D107" s="53">
        <f t="shared" ref="D107:E107" si="24">SUM(D108:D111)</f>
        <v>1208</v>
      </c>
      <c r="E107" s="53">
        <f t="shared" si="24"/>
        <v>337.34</v>
      </c>
      <c r="F107" s="54">
        <f t="shared" si="0"/>
        <v>27.92549668874172</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v>1208</v>
      </c>
      <c r="E111" s="244">
        <v>337.34</v>
      </c>
      <c r="F111" s="54">
        <f t="shared" si="0"/>
        <v>27.92549668874172</v>
      </c>
    </row>
    <row r="112" spans="1:6" ht="12.75" customHeight="1" x14ac:dyDescent="0.2">
      <c r="A112" s="55">
        <v>652</v>
      </c>
      <c r="B112" s="87" t="s">
        <v>266</v>
      </c>
      <c r="C112" s="52" t="s">
        <v>267</v>
      </c>
      <c r="D112" s="53">
        <f t="shared" ref="D112:E112" si="25">SUM(D113:D119)</f>
        <v>796484</v>
      </c>
      <c r="E112" s="53">
        <f t="shared" si="25"/>
        <v>835588.37</v>
      </c>
      <c r="F112" s="54">
        <f t="shared" si="0"/>
        <v>104.9096240476896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v>7477</v>
      </c>
      <c r="E115" s="244">
        <v>21865.83</v>
      </c>
      <c r="F115" s="54">
        <f t="shared" si="0"/>
        <v>292.44121974053769</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789007</v>
      </c>
      <c r="E117" s="244">
        <v>813722.54</v>
      </c>
      <c r="F117" s="54">
        <f t="shared" si="0"/>
        <v>103.13248678402094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384026</v>
      </c>
      <c r="E120" s="53">
        <f t="shared" si="26"/>
        <v>469549.43000000005</v>
      </c>
      <c r="F120" s="54">
        <f t="shared" si="0"/>
        <v>122.27021868311002</v>
      </c>
    </row>
    <row r="121" spans="1:6" ht="12.75" customHeight="1" x14ac:dyDescent="0.2">
      <c r="A121" s="55">
        <v>6531</v>
      </c>
      <c r="B121" s="87" t="s">
        <v>284</v>
      </c>
      <c r="C121" s="52" t="s">
        <v>285</v>
      </c>
      <c r="D121" s="244">
        <v>20333</v>
      </c>
      <c r="E121" s="244">
        <v>95793.03</v>
      </c>
      <c r="F121" s="54">
        <f t="shared" si="0"/>
        <v>471.12098558992773</v>
      </c>
    </row>
    <row r="122" spans="1:6" ht="12.75" customHeight="1" x14ac:dyDescent="0.2">
      <c r="A122" s="55">
        <v>6532</v>
      </c>
      <c r="B122" s="87" t="s">
        <v>286</v>
      </c>
      <c r="C122" s="52" t="s">
        <v>287</v>
      </c>
      <c r="D122" s="244">
        <v>363693</v>
      </c>
      <c r="E122" s="244">
        <v>373756.4</v>
      </c>
      <c r="F122" s="54">
        <f t="shared" si="0"/>
        <v>102.76700403912091</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87703</v>
      </c>
      <c r="E124" s="53">
        <f t="shared" si="27"/>
        <v>78737.86</v>
      </c>
      <c r="F124" s="54">
        <f t="shared" si="0"/>
        <v>89.777841122880631</v>
      </c>
    </row>
    <row r="125" spans="1:6" ht="12.75" customHeight="1" x14ac:dyDescent="0.2">
      <c r="A125" s="55">
        <v>661</v>
      </c>
      <c r="B125" s="88" t="s">
        <v>292</v>
      </c>
      <c r="C125" s="52" t="s">
        <v>293</v>
      </c>
      <c r="D125" s="53">
        <f t="shared" ref="D125:E125" si="28">SUM(D126:D127)</f>
        <v>86210</v>
      </c>
      <c r="E125" s="53">
        <f t="shared" si="28"/>
        <v>78737.86</v>
      </c>
      <c r="F125" s="54">
        <f t="shared" si="0"/>
        <v>91.332629625333482</v>
      </c>
    </row>
    <row r="126" spans="1:6" ht="12.75" customHeight="1" x14ac:dyDescent="0.2">
      <c r="A126" s="55">
        <v>6614</v>
      </c>
      <c r="B126" s="88" t="s">
        <v>294</v>
      </c>
      <c r="C126" s="52" t="s">
        <v>295</v>
      </c>
      <c r="D126" s="244">
        <v>86210</v>
      </c>
      <c r="E126" s="244">
        <v>78737.86</v>
      </c>
      <c r="F126" s="54">
        <f t="shared" si="0"/>
        <v>91.332629625333482</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1493</v>
      </c>
      <c r="E128" s="53">
        <f t="shared" si="29"/>
        <v>0</v>
      </c>
      <c r="F128" s="54">
        <f t="shared" si="0"/>
        <v>0</v>
      </c>
    </row>
    <row r="129" spans="1:6" ht="12.75" customHeight="1" x14ac:dyDescent="0.2">
      <c r="A129" s="55">
        <v>6631</v>
      </c>
      <c r="B129" s="88" t="s">
        <v>300</v>
      </c>
      <c r="C129" s="52" t="s">
        <v>301</v>
      </c>
      <c r="D129" s="244">
        <v>1493</v>
      </c>
      <c r="E129" s="244"/>
      <c r="F129" s="54">
        <f t="shared" si="0"/>
        <v>0</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7795493</v>
      </c>
      <c r="E151" s="53">
        <f t="shared" si="35"/>
        <v>9119596.3899999987</v>
      </c>
      <c r="F151" s="54">
        <f t="shared" si="31"/>
        <v>116.98549905695508</v>
      </c>
    </row>
    <row r="152" spans="1:6" ht="12.75" customHeight="1" x14ac:dyDescent="0.2">
      <c r="A152" s="55">
        <v>31</v>
      </c>
      <c r="B152" s="87" t="s">
        <v>345</v>
      </c>
      <c r="C152" s="52" t="s">
        <v>346</v>
      </c>
      <c r="D152" s="53">
        <f t="shared" ref="D152:E152" si="36">D153+D158+D159</f>
        <v>2490415</v>
      </c>
      <c r="E152" s="53">
        <f t="shared" si="36"/>
        <v>2901368.62</v>
      </c>
      <c r="F152" s="54">
        <f t="shared" si="31"/>
        <v>116.50141121058138</v>
      </c>
    </row>
    <row r="153" spans="1:6" ht="12.75" customHeight="1" x14ac:dyDescent="0.2">
      <c r="A153" s="55">
        <v>311</v>
      </c>
      <c r="B153" s="87" t="s">
        <v>347</v>
      </c>
      <c r="C153" s="52" t="s">
        <v>348</v>
      </c>
      <c r="D153" s="53">
        <f t="shared" ref="D153:E153" si="37">SUM(D154:D157)</f>
        <v>2062926</v>
      </c>
      <c r="E153" s="53">
        <f t="shared" si="37"/>
        <v>2312368.4900000002</v>
      </c>
      <c r="F153" s="54">
        <f t="shared" si="31"/>
        <v>112.09168385099613</v>
      </c>
    </row>
    <row r="154" spans="1:6" ht="12.75" customHeight="1" x14ac:dyDescent="0.2">
      <c r="A154" s="55">
        <v>3111</v>
      </c>
      <c r="B154" s="87" t="s">
        <v>349</v>
      </c>
      <c r="C154" s="52" t="s">
        <v>350</v>
      </c>
      <c r="D154" s="244">
        <v>2062926</v>
      </c>
      <c r="E154" s="244">
        <v>2312368.4900000002</v>
      </c>
      <c r="F154" s="54">
        <f t="shared" si="31"/>
        <v>112.09168385099613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126870</v>
      </c>
      <c r="E158" s="244">
        <v>222500</v>
      </c>
      <c r="F158" s="54">
        <f t="shared" si="31"/>
        <v>175.37636951209902</v>
      </c>
    </row>
    <row r="159" spans="1:6" ht="12.75" customHeight="1" x14ac:dyDescent="0.2">
      <c r="A159" s="55">
        <v>313</v>
      </c>
      <c r="B159" s="87" t="s">
        <v>359</v>
      </c>
      <c r="C159" s="52" t="s">
        <v>360</v>
      </c>
      <c r="D159" s="53">
        <f t="shared" ref="D159:E159" si="38">SUM(D160:D162)</f>
        <v>300619</v>
      </c>
      <c r="E159" s="53">
        <f t="shared" si="38"/>
        <v>366500.13</v>
      </c>
      <c r="F159" s="54">
        <f t="shared" si="31"/>
        <v>121.91515838985561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300619</v>
      </c>
      <c r="E161" s="244">
        <v>366500.13</v>
      </c>
      <c r="F161" s="54">
        <f t="shared" si="31"/>
        <v>121.91515838985561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2720861</v>
      </c>
      <c r="E163" s="53">
        <f t="shared" si="39"/>
        <v>3491810.82</v>
      </c>
      <c r="F163" s="54">
        <f t="shared" si="31"/>
        <v>128.33477417626258</v>
      </c>
    </row>
    <row r="164" spans="1:6" ht="12.75" customHeight="1" x14ac:dyDescent="0.2">
      <c r="A164" s="55">
        <v>321</v>
      </c>
      <c r="B164" s="87" t="s">
        <v>368</v>
      </c>
      <c r="C164" s="52" t="s">
        <v>369</v>
      </c>
      <c r="D164" s="53">
        <f t="shared" ref="D164:E164" si="40">SUM(D165:D168)</f>
        <v>86756</v>
      </c>
      <c r="E164" s="53">
        <f t="shared" si="40"/>
        <v>159990.57999999999</v>
      </c>
      <c r="F164" s="54">
        <f t="shared" si="31"/>
        <v>184.41442666789615</v>
      </c>
    </row>
    <row r="165" spans="1:6" ht="12.75" customHeight="1" x14ac:dyDescent="0.2">
      <c r="A165" s="55">
        <v>3211</v>
      </c>
      <c r="B165" s="87" t="s">
        <v>370</v>
      </c>
      <c r="C165" s="52" t="s">
        <v>371</v>
      </c>
      <c r="D165" s="244">
        <v>13456</v>
      </c>
      <c r="E165" s="244">
        <v>33996</v>
      </c>
      <c r="F165" s="54">
        <f t="shared" si="31"/>
        <v>252.64565992865636</v>
      </c>
    </row>
    <row r="166" spans="1:6" ht="12.75" customHeight="1" x14ac:dyDescent="0.2">
      <c r="A166" s="55">
        <v>3212</v>
      </c>
      <c r="B166" s="87" t="s">
        <v>372</v>
      </c>
      <c r="C166" s="52" t="s">
        <v>373</v>
      </c>
      <c r="D166" s="244">
        <v>65904</v>
      </c>
      <c r="E166" s="244">
        <v>55227.15</v>
      </c>
      <c r="F166" s="54">
        <f t="shared" si="31"/>
        <v>83.799390021849959</v>
      </c>
    </row>
    <row r="167" spans="1:6" ht="12.75" customHeight="1" x14ac:dyDescent="0.2">
      <c r="A167" s="55">
        <v>3213</v>
      </c>
      <c r="B167" s="87" t="s">
        <v>374</v>
      </c>
      <c r="C167" s="52" t="s">
        <v>375</v>
      </c>
      <c r="D167" s="244">
        <v>7396</v>
      </c>
      <c r="E167" s="244">
        <v>70767.429999999993</v>
      </c>
      <c r="F167" s="54">
        <f t="shared" si="31"/>
        <v>956.83382909680893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370621</v>
      </c>
      <c r="E169" s="53">
        <f t="shared" si="41"/>
        <v>622855.59</v>
      </c>
      <c r="F169" s="54">
        <f t="shared" si="31"/>
        <v>168.05728493528429</v>
      </c>
    </row>
    <row r="170" spans="1:6" ht="12.75" customHeight="1" x14ac:dyDescent="0.2">
      <c r="A170" s="55">
        <v>3221</v>
      </c>
      <c r="B170" s="87" t="s">
        <v>380</v>
      </c>
      <c r="C170" s="52" t="s">
        <v>381</v>
      </c>
      <c r="D170" s="244">
        <v>72082</v>
      </c>
      <c r="E170" s="244">
        <v>68514.05</v>
      </c>
      <c r="F170" s="54">
        <f t="shared" si="31"/>
        <v>95.050151216669903</v>
      </c>
    </row>
    <row r="171" spans="1:6" ht="12.75" customHeight="1" x14ac:dyDescent="0.2">
      <c r="A171" s="55">
        <v>3222</v>
      </c>
      <c r="B171" s="87" t="s">
        <v>382</v>
      </c>
      <c r="C171" s="52" t="s">
        <v>383</v>
      </c>
      <c r="D171" s="244">
        <v>57079</v>
      </c>
      <c r="E171" s="244">
        <v>78156.89</v>
      </c>
      <c r="F171" s="54">
        <f t="shared" si="31"/>
        <v>136.92757406401654</v>
      </c>
    </row>
    <row r="172" spans="1:6" ht="12.75" customHeight="1" x14ac:dyDescent="0.2">
      <c r="A172" s="55">
        <v>3223</v>
      </c>
      <c r="B172" s="87" t="s">
        <v>384</v>
      </c>
      <c r="C172" s="52" t="s">
        <v>385</v>
      </c>
      <c r="D172" s="244">
        <v>198015</v>
      </c>
      <c r="E172" s="244">
        <v>367988.3</v>
      </c>
      <c r="F172" s="54">
        <f t="shared" si="31"/>
        <v>185.83859808600357</v>
      </c>
    </row>
    <row r="173" spans="1:6" ht="12.75" customHeight="1" x14ac:dyDescent="0.2">
      <c r="A173" s="55">
        <v>3224</v>
      </c>
      <c r="B173" s="87" t="s">
        <v>386</v>
      </c>
      <c r="C173" s="52" t="s">
        <v>387</v>
      </c>
      <c r="D173" s="244">
        <v>9364</v>
      </c>
      <c r="E173" s="244">
        <v>44514.36</v>
      </c>
      <c r="F173" s="54">
        <f t="shared" si="31"/>
        <v>475.37761640324652</v>
      </c>
    </row>
    <row r="174" spans="1:6" ht="12.75" customHeight="1" x14ac:dyDescent="0.2">
      <c r="A174" s="55">
        <v>3225</v>
      </c>
      <c r="B174" s="87" t="s">
        <v>388</v>
      </c>
      <c r="C174" s="52" t="s">
        <v>389</v>
      </c>
      <c r="D174" s="244">
        <v>31482</v>
      </c>
      <c r="E174" s="244">
        <v>55435.99</v>
      </c>
      <c r="F174" s="54">
        <f t="shared" si="31"/>
        <v>176.08789149355187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2599</v>
      </c>
      <c r="E176" s="244">
        <v>8246</v>
      </c>
      <c r="F176" s="54">
        <f t="shared" si="31"/>
        <v>317.27587533666798</v>
      </c>
    </row>
    <row r="177" spans="1:6" ht="12.75" customHeight="1" x14ac:dyDescent="0.2">
      <c r="A177" s="55">
        <v>323</v>
      </c>
      <c r="B177" s="87" t="s">
        <v>394</v>
      </c>
      <c r="C177" s="52" t="s">
        <v>395</v>
      </c>
      <c r="D177" s="53">
        <f t="shared" ref="D177:E177" si="42">SUM(D178:D186)</f>
        <v>1681187</v>
      </c>
      <c r="E177" s="53">
        <f t="shared" si="42"/>
        <v>1976698.3199999998</v>
      </c>
      <c r="F177" s="54">
        <f t="shared" si="31"/>
        <v>117.57754015466453</v>
      </c>
    </row>
    <row r="178" spans="1:6" ht="12.75" customHeight="1" x14ac:dyDescent="0.2">
      <c r="A178" s="55">
        <v>3231</v>
      </c>
      <c r="B178" s="87" t="s">
        <v>396</v>
      </c>
      <c r="C178" s="52" t="s">
        <v>397</v>
      </c>
      <c r="D178" s="244">
        <v>56467</v>
      </c>
      <c r="E178" s="244">
        <v>85063.84</v>
      </c>
      <c r="F178" s="54">
        <f t="shared" si="31"/>
        <v>150.64345546956628</v>
      </c>
    </row>
    <row r="179" spans="1:6" ht="12.75" customHeight="1" x14ac:dyDescent="0.2">
      <c r="A179" s="55">
        <v>3232</v>
      </c>
      <c r="B179" s="87" t="s">
        <v>398</v>
      </c>
      <c r="C179" s="52" t="s">
        <v>399</v>
      </c>
      <c r="D179" s="244">
        <v>879033</v>
      </c>
      <c r="E179" s="244">
        <v>711604.23</v>
      </c>
      <c r="F179" s="54">
        <f t="shared" si="31"/>
        <v>80.953073434103146</v>
      </c>
    </row>
    <row r="180" spans="1:6" ht="12.75" customHeight="1" x14ac:dyDescent="0.2">
      <c r="A180" s="55">
        <v>3233</v>
      </c>
      <c r="B180" s="87" t="s">
        <v>400</v>
      </c>
      <c r="C180" s="52" t="s">
        <v>401</v>
      </c>
      <c r="D180" s="244">
        <v>162297</v>
      </c>
      <c r="E180" s="244">
        <v>170547.89</v>
      </c>
      <c r="F180" s="54">
        <f t="shared" si="31"/>
        <v>105.08382163564332</v>
      </c>
    </row>
    <row r="181" spans="1:6" ht="12.75" customHeight="1" x14ac:dyDescent="0.2">
      <c r="A181" s="55">
        <v>3234</v>
      </c>
      <c r="B181" s="87" t="s">
        <v>402</v>
      </c>
      <c r="C181" s="52" t="s">
        <v>403</v>
      </c>
      <c r="D181" s="244">
        <v>178879</v>
      </c>
      <c r="E181" s="244">
        <v>208005.54</v>
      </c>
      <c r="F181" s="54">
        <f t="shared" si="31"/>
        <v>116.28281687621242</v>
      </c>
    </row>
    <row r="182" spans="1:6" ht="12.75" customHeight="1" x14ac:dyDescent="0.2">
      <c r="A182" s="55">
        <v>3235</v>
      </c>
      <c r="B182" s="87" t="s">
        <v>404</v>
      </c>
      <c r="C182" s="52" t="s">
        <v>405</v>
      </c>
      <c r="D182" s="244">
        <v>10988</v>
      </c>
      <c r="E182" s="244">
        <v>12778.77</v>
      </c>
      <c r="F182" s="54">
        <f t="shared" si="31"/>
        <v>116.29750637058609</v>
      </c>
    </row>
    <row r="183" spans="1:6" ht="12.75" customHeight="1" x14ac:dyDescent="0.2">
      <c r="A183" s="55">
        <v>3236</v>
      </c>
      <c r="B183" s="87" t="s">
        <v>406</v>
      </c>
      <c r="C183" s="52" t="s">
        <v>407</v>
      </c>
      <c r="D183" s="244">
        <v>14375</v>
      </c>
      <c r="E183" s="244">
        <v>22176.46</v>
      </c>
      <c r="F183" s="54">
        <f t="shared" si="31"/>
        <v>154.27102608695651</v>
      </c>
    </row>
    <row r="184" spans="1:6" ht="12.75" customHeight="1" x14ac:dyDescent="0.2">
      <c r="A184" s="55">
        <v>3237</v>
      </c>
      <c r="B184" s="87" t="s">
        <v>408</v>
      </c>
      <c r="C184" s="52" t="s">
        <v>409</v>
      </c>
      <c r="D184" s="244">
        <v>328165</v>
      </c>
      <c r="E184" s="244">
        <v>727559.71</v>
      </c>
      <c r="F184" s="54">
        <f t="shared" si="31"/>
        <v>221.70545609678055</v>
      </c>
    </row>
    <row r="185" spans="1:6" ht="12.75" customHeight="1" x14ac:dyDescent="0.2">
      <c r="A185" s="55">
        <v>3238</v>
      </c>
      <c r="B185" s="87" t="s">
        <v>410</v>
      </c>
      <c r="C185" s="52" t="s">
        <v>411</v>
      </c>
      <c r="D185" s="244">
        <v>2193</v>
      </c>
      <c r="E185" s="244">
        <v>1435.5</v>
      </c>
      <c r="F185" s="54">
        <f t="shared" si="31"/>
        <v>65.458276333789328</v>
      </c>
    </row>
    <row r="186" spans="1:6" ht="12.75" customHeight="1" x14ac:dyDescent="0.2">
      <c r="A186" s="55">
        <v>3239</v>
      </c>
      <c r="B186" s="87" t="s">
        <v>412</v>
      </c>
      <c r="C186" s="52" t="s">
        <v>413</v>
      </c>
      <c r="D186" s="244">
        <v>48790</v>
      </c>
      <c r="E186" s="244">
        <v>37526.379999999997</v>
      </c>
      <c r="F186" s="54">
        <f t="shared" si="31"/>
        <v>76.914080754252907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582297</v>
      </c>
      <c r="E188" s="53">
        <f t="shared" si="43"/>
        <v>732266.33000000007</v>
      </c>
      <c r="F188" s="54">
        <f t="shared" si="31"/>
        <v>125.7547832120035</v>
      </c>
    </row>
    <row r="189" spans="1:6" ht="12.75" customHeight="1" x14ac:dyDescent="0.2">
      <c r="A189" s="55">
        <v>3291</v>
      </c>
      <c r="B189" s="234" t="s">
        <v>418</v>
      </c>
      <c r="C189" s="52" t="s">
        <v>419</v>
      </c>
      <c r="D189" s="244">
        <v>269551</v>
      </c>
      <c r="E189" s="244">
        <v>206941.62</v>
      </c>
      <c r="F189" s="54">
        <f t="shared" si="31"/>
        <v>76.772714625432656</v>
      </c>
    </row>
    <row r="190" spans="1:6" ht="12.75" customHeight="1" x14ac:dyDescent="0.2">
      <c r="A190" s="55">
        <v>3292</v>
      </c>
      <c r="B190" s="87" t="s">
        <v>420</v>
      </c>
      <c r="C190" s="52" t="s">
        <v>421</v>
      </c>
      <c r="D190" s="244">
        <v>4352</v>
      </c>
      <c r="E190" s="244">
        <v>15760.29</v>
      </c>
      <c r="F190" s="54">
        <f t="shared" si="31"/>
        <v>362.13901654411768</v>
      </c>
    </row>
    <row r="191" spans="1:6" ht="12.75" customHeight="1" x14ac:dyDescent="0.2">
      <c r="A191" s="55">
        <v>3293</v>
      </c>
      <c r="B191" s="87" t="s">
        <v>422</v>
      </c>
      <c r="C191" s="52" t="s">
        <v>423</v>
      </c>
      <c r="D191" s="244">
        <v>29879</v>
      </c>
      <c r="E191" s="244">
        <v>68027.25</v>
      </c>
      <c r="F191" s="54">
        <f t="shared" si="31"/>
        <v>227.67579236252885</v>
      </c>
    </row>
    <row r="192" spans="1:6" ht="12.75" customHeight="1" x14ac:dyDescent="0.2">
      <c r="A192" s="55">
        <v>3294</v>
      </c>
      <c r="B192" s="87" t="s">
        <v>424</v>
      </c>
      <c r="C192" s="52" t="s">
        <v>425</v>
      </c>
      <c r="D192" s="244">
        <v>25611</v>
      </c>
      <c r="E192" s="244">
        <v>25611.360000000001</v>
      </c>
      <c r="F192" s="54">
        <f t="shared" si="31"/>
        <v>100.00140564601148</v>
      </c>
    </row>
    <row r="193" spans="1:6" ht="12.75" customHeight="1" x14ac:dyDescent="0.2">
      <c r="A193" s="55">
        <v>3295</v>
      </c>
      <c r="B193" s="87" t="s">
        <v>426</v>
      </c>
      <c r="C193" s="52" t="s">
        <v>427</v>
      </c>
      <c r="D193" s="244">
        <v>15022</v>
      </c>
      <c r="E193" s="244">
        <v>19805.62</v>
      </c>
      <c r="F193" s="54">
        <f t="shared" si="31"/>
        <v>131.84409532685396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237882</v>
      </c>
      <c r="E195" s="244">
        <v>396120.19</v>
      </c>
      <c r="F195" s="54">
        <f t="shared" si="31"/>
        <v>166.51961476698531</v>
      </c>
    </row>
    <row r="196" spans="1:6" ht="12.75" customHeight="1" x14ac:dyDescent="0.2">
      <c r="A196" s="55">
        <v>34</v>
      </c>
      <c r="B196" s="234" t="s">
        <v>432</v>
      </c>
      <c r="C196" s="52" t="s">
        <v>433</v>
      </c>
      <c r="D196" s="53">
        <f t="shared" ref="D196:E196" si="44">D197+D202+D210</f>
        <v>30235</v>
      </c>
      <c r="E196" s="53">
        <f t="shared" si="44"/>
        <v>33664.14</v>
      </c>
      <c r="F196" s="54">
        <f t="shared" si="31"/>
        <v>111.34162394575822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30235</v>
      </c>
      <c r="E210" s="53">
        <f t="shared" si="47"/>
        <v>33664.14</v>
      </c>
      <c r="F210" s="54">
        <f t="shared" si="31"/>
        <v>111.34162394575822</v>
      </c>
    </row>
    <row r="211" spans="1:6" ht="12.75" customHeight="1" x14ac:dyDescent="0.2">
      <c r="A211" s="55">
        <v>3431</v>
      </c>
      <c r="B211" s="234" t="s">
        <v>462</v>
      </c>
      <c r="C211" s="52" t="s">
        <v>463</v>
      </c>
      <c r="D211" s="244">
        <v>29550</v>
      </c>
      <c r="E211" s="244">
        <v>31704.47</v>
      </c>
      <c r="F211" s="54">
        <f t="shared" si="31"/>
        <v>107.29093062605753</v>
      </c>
    </row>
    <row r="212" spans="1:6" ht="12.75" customHeight="1" x14ac:dyDescent="0.2">
      <c r="A212" s="55">
        <v>3432</v>
      </c>
      <c r="B212" s="87" t="s">
        <v>464</v>
      </c>
      <c r="C212" s="52" t="s">
        <v>465</v>
      </c>
      <c r="D212" s="244"/>
      <c r="E212" s="244">
        <v>383.2</v>
      </c>
      <c r="F212" s="54" t="str">
        <f t="shared" si="31"/>
        <v>-</v>
      </c>
    </row>
    <row r="213" spans="1:6" ht="12.75" customHeight="1" x14ac:dyDescent="0.2">
      <c r="A213" s="55">
        <v>3433</v>
      </c>
      <c r="B213" s="87" t="s">
        <v>466</v>
      </c>
      <c r="C213" s="52" t="s">
        <v>467</v>
      </c>
      <c r="D213" s="244">
        <v>685</v>
      </c>
      <c r="E213" s="244">
        <v>1576.47</v>
      </c>
      <c r="F213" s="54">
        <f t="shared" si="31"/>
        <v>230.14160583941609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116730</v>
      </c>
      <c r="E215" s="53">
        <f t="shared" si="48"/>
        <v>116542.19</v>
      </c>
      <c r="F215" s="54">
        <f t="shared" si="31"/>
        <v>99.839107341728777</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116730</v>
      </c>
      <c r="E219" s="53">
        <f t="shared" si="50"/>
        <v>116542.19</v>
      </c>
      <c r="F219" s="54">
        <f t="shared" si="31"/>
        <v>99.839107341728777</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116730</v>
      </c>
      <c r="E222" s="244">
        <v>116542.19</v>
      </c>
      <c r="F222" s="54">
        <f t="shared" si="31"/>
        <v>99.839107341728777</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333566</v>
      </c>
      <c r="E224" s="53">
        <f t="shared" si="51"/>
        <v>514229.68999999994</v>
      </c>
      <c r="F224" s="54">
        <f t="shared" ref="F224:F235" si="52">IF(D224&lt;&gt;0,IF(E224/D224&gt;=100,"&gt;&gt;100",E224/D224*100),"-")</f>
        <v>154.16130241091716</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87924</v>
      </c>
      <c r="E231" s="53">
        <f t="shared" si="55"/>
        <v>175732.28</v>
      </c>
      <c r="F231" s="54">
        <f t="shared" si="52"/>
        <v>199.86838633365178</v>
      </c>
    </row>
    <row r="232" spans="1:6" ht="12.75" customHeight="1" x14ac:dyDescent="0.2">
      <c r="A232" s="55">
        <v>3631</v>
      </c>
      <c r="B232" s="87" t="s">
        <v>504</v>
      </c>
      <c r="C232" s="52" t="s">
        <v>505</v>
      </c>
      <c r="D232" s="244"/>
      <c r="E232" s="244">
        <v>29976.65</v>
      </c>
      <c r="F232" s="54" t="str">
        <f t="shared" si="52"/>
        <v>-</v>
      </c>
    </row>
    <row r="233" spans="1:6" ht="12.75" customHeight="1" x14ac:dyDescent="0.2">
      <c r="A233" s="55">
        <v>3632</v>
      </c>
      <c r="B233" s="87" t="s">
        <v>506</v>
      </c>
      <c r="C233" s="52" t="s">
        <v>507</v>
      </c>
      <c r="D233" s="244">
        <v>87924</v>
      </c>
      <c r="E233" s="244">
        <v>145755.63</v>
      </c>
      <c r="F233" s="54">
        <f t="shared" si="52"/>
        <v>165.77456667121606</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245642</v>
      </c>
      <c r="E236" s="53">
        <f t="shared" si="56"/>
        <v>338497.41</v>
      </c>
      <c r="F236" s="54">
        <f t="shared" ref="F236:F239" si="57">IF(D236&lt;&gt;0,IF(E236/D236&gt;=100,"&gt;&gt;100",E236/D236*100),"-")</f>
        <v>137.80111300184819</v>
      </c>
    </row>
    <row r="237" spans="1:6" ht="12.75" customHeight="1" x14ac:dyDescent="0.2">
      <c r="A237" s="55" t="s">
        <v>514</v>
      </c>
      <c r="B237" s="87" t="s">
        <v>515</v>
      </c>
      <c r="C237" s="52" t="s">
        <v>514</v>
      </c>
      <c r="D237" s="244">
        <v>245642</v>
      </c>
      <c r="E237" s="244">
        <v>338497.41</v>
      </c>
      <c r="F237" s="54">
        <f t="shared" si="57"/>
        <v>137.80111300184819</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508502</v>
      </c>
      <c r="E252" s="53">
        <f t="shared" si="63"/>
        <v>489150</v>
      </c>
      <c r="F252" s="54">
        <f t="shared" ref="F252:F258" si="64">IF(D252&lt;&gt;0,IF(E252/D252&gt;=100,"&gt;&gt;100",E252/D252*100),"-")</f>
        <v>96.194311920110437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508502</v>
      </c>
      <c r="E259" s="53">
        <f t="shared" si="66"/>
        <v>489150</v>
      </c>
      <c r="F259" s="54">
        <f t="shared" ref="F259:F262" si="67">IF(D259&lt;&gt;0,IF(E259/D259&gt;=100,"&gt;&gt;100",E259/D259*100),"-")</f>
        <v>96.194311920110437</v>
      </c>
    </row>
    <row r="260" spans="1:6" ht="12.75" customHeight="1" x14ac:dyDescent="0.2">
      <c r="A260" s="55">
        <v>3721</v>
      </c>
      <c r="B260" s="87" t="s">
        <v>556</v>
      </c>
      <c r="C260" s="52" t="s">
        <v>557</v>
      </c>
      <c r="D260" s="244">
        <v>491192</v>
      </c>
      <c r="E260" s="244">
        <v>464700</v>
      </c>
      <c r="F260" s="54">
        <f t="shared" si="67"/>
        <v>94.606589683871064</v>
      </c>
    </row>
    <row r="261" spans="1:6" ht="12.75" customHeight="1" x14ac:dyDescent="0.2">
      <c r="A261" s="55">
        <v>3722</v>
      </c>
      <c r="B261" s="87" t="s">
        <v>558</v>
      </c>
      <c r="C261" s="52" t="s">
        <v>559</v>
      </c>
      <c r="D261" s="244">
        <v>17310</v>
      </c>
      <c r="E261" s="244">
        <v>24450</v>
      </c>
      <c r="F261" s="54">
        <f t="shared" si="67"/>
        <v>141.24783362218372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1595184</v>
      </c>
      <c r="E263" s="53">
        <f t="shared" si="68"/>
        <v>1572830.93</v>
      </c>
      <c r="F263" s="54">
        <f t="shared" ref="F263:F267" si="69">IF(D263&lt;&gt;0,IF(E263/D263&gt;=100,"&gt;&gt;100",E263/D263*100),"-")</f>
        <v>98.598715257926344</v>
      </c>
    </row>
    <row r="264" spans="1:6" ht="12.75" customHeight="1" x14ac:dyDescent="0.2">
      <c r="A264" s="55">
        <v>381</v>
      </c>
      <c r="B264" s="87" t="s">
        <v>564</v>
      </c>
      <c r="C264" s="52" t="s">
        <v>565</v>
      </c>
      <c r="D264" s="53">
        <f t="shared" ref="D264:E264" si="70">SUM(D265:D267)</f>
        <v>770380</v>
      </c>
      <c r="E264" s="53">
        <f t="shared" si="70"/>
        <v>1033516.6</v>
      </c>
      <c r="F264" s="54">
        <f t="shared" si="69"/>
        <v>134.15672784859422</v>
      </c>
    </row>
    <row r="265" spans="1:6" ht="12.75" customHeight="1" x14ac:dyDescent="0.2">
      <c r="A265" s="55">
        <v>3811</v>
      </c>
      <c r="B265" s="87" t="s">
        <v>566</v>
      </c>
      <c r="C265" s="52" t="s">
        <v>567</v>
      </c>
      <c r="D265" s="244">
        <v>770380</v>
      </c>
      <c r="E265" s="244">
        <v>1033516.6</v>
      </c>
      <c r="F265" s="54">
        <f t="shared" si="69"/>
        <v>134.15672784859422</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206207</v>
      </c>
      <c r="E268" s="53">
        <f t="shared" si="71"/>
        <v>21754.33</v>
      </c>
      <c r="F268" s="54">
        <f t="shared" ref="F268:F272" si="72">IF(D268&lt;&gt;0,IF(E268/D268&gt;=100,"&gt;&gt;100",E268/D268*100),"-")</f>
        <v>10.549753403133746</v>
      </c>
    </row>
    <row r="269" spans="1:6" ht="12.75" customHeight="1" x14ac:dyDescent="0.2">
      <c r="A269" s="55">
        <v>3821</v>
      </c>
      <c r="B269" s="87" t="s">
        <v>574</v>
      </c>
      <c r="C269" s="52" t="s">
        <v>575</v>
      </c>
      <c r="D269" s="244">
        <v>50000</v>
      </c>
      <c r="E269" s="244"/>
      <c r="F269" s="54">
        <f t="shared" si="72"/>
        <v>0</v>
      </c>
    </row>
    <row r="270" spans="1:6" ht="12.75" customHeight="1" x14ac:dyDescent="0.2">
      <c r="A270" s="55">
        <v>3822</v>
      </c>
      <c r="B270" s="87" t="s">
        <v>576</v>
      </c>
      <c r="C270" s="52" t="s">
        <v>577</v>
      </c>
      <c r="D270" s="244">
        <v>156207</v>
      </c>
      <c r="E270" s="244">
        <v>21754.33</v>
      </c>
      <c r="F270" s="54">
        <f t="shared" si="72"/>
        <v>13.926603801366136</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15364</v>
      </c>
      <c r="E273" s="53">
        <f t="shared" si="73"/>
        <v>0</v>
      </c>
      <c r="F273" s="54">
        <f t="shared" ref="F273:F284" si="74">IF(D273&lt;&gt;0,IF(E273/D273&gt;=100,"&gt;&gt;100",E273/D273*100),"-")</f>
        <v>0</v>
      </c>
    </row>
    <row r="274" spans="1:6" ht="12.75" customHeight="1" x14ac:dyDescent="0.2">
      <c r="A274" s="55">
        <v>3831</v>
      </c>
      <c r="B274" s="87" t="s">
        <v>584</v>
      </c>
      <c r="C274" s="52" t="s">
        <v>585</v>
      </c>
      <c r="D274" s="244">
        <v>15364</v>
      </c>
      <c r="E274" s="244"/>
      <c r="F274" s="54">
        <f t="shared" si="74"/>
        <v>0</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603233</v>
      </c>
      <c r="E279" s="53">
        <f t="shared" si="75"/>
        <v>517560</v>
      </c>
      <c r="F279" s="54">
        <f t="shared" si="74"/>
        <v>85.797693428575698</v>
      </c>
    </row>
    <row r="280" spans="1:6" ht="24" x14ac:dyDescent="0.2">
      <c r="A280" s="55">
        <v>3861</v>
      </c>
      <c r="B280" s="87" t="s">
        <v>595</v>
      </c>
      <c r="C280" s="52" t="s">
        <v>596</v>
      </c>
      <c r="D280" s="244">
        <v>603233</v>
      </c>
      <c r="E280" s="244">
        <v>517560</v>
      </c>
      <c r="F280" s="54">
        <f t="shared" si="74"/>
        <v>85.797693428575698</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7795493</v>
      </c>
      <c r="E289" s="53">
        <f t="shared" si="79"/>
        <v>9119596.3899999987</v>
      </c>
      <c r="F289" s="54">
        <f t="shared" si="76"/>
        <v>116.98549905695508</v>
      </c>
    </row>
    <row r="290" spans="1:6" ht="12.75" customHeight="1" x14ac:dyDescent="0.2">
      <c r="A290" s="55" t="s">
        <v>605</v>
      </c>
      <c r="B290" s="87" t="s">
        <v>616</v>
      </c>
      <c r="C290" s="52" t="s">
        <v>617</v>
      </c>
      <c r="D290" s="53">
        <f>IF(D6&gt;=D289,D6-D289,0)</f>
        <v>3333563</v>
      </c>
      <c r="E290" s="53">
        <f>IF(E6&gt;=E289,E6-E289,0)</f>
        <v>1552540.0600000005</v>
      </c>
      <c r="F290" s="54">
        <f t="shared" si="76"/>
        <v>46.572992920787776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1518735</v>
      </c>
      <c r="E292" s="244">
        <v>2391510.16</v>
      </c>
      <c r="F292" s="54">
        <f t="shared" si="76"/>
        <v>157.46724477937229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225853</v>
      </c>
      <c r="E298" s="53">
        <f t="shared" si="80"/>
        <v>23455.43</v>
      </c>
      <c r="F298" s="54">
        <f t="shared" ref="F298:F418" si="81">IF(D298&lt;&gt;0,IF(E298/D298&gt;=100,"&gt;&gt;100",E298/D298*100),"-")</f>
        <v>10.385263866320129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225853</v>
      </c>
      <c r="E311" s="53">
        <f t="shared" si="85"/>
        <v>23455.43</v>
      </c>
      <c r="F311" s="54">
        <f t="shared" si="81"/>
        <v>10.385263866320129</v>
      </c>
    </row>
    <row r="312" spans="1:6" ht="12.75" customHeight="1" x14ac:dyDescent="0.2">
      <c r="A312" s="55">
        <v>721</v>
      </c>
      <c r="B312" s="87" t="s">
        <v>659</v>
      </c>
      <c r="C312" s="52" t="s">
        <v>660</v>
      </c>
      <c r="D312" s="53">
        <f t="shared" ref="D312:E312" si="86">SUM(D313:D316)</f>
        <v>225853</v>
      </c>
      <c r="E312" s="53">
        <f t="shared" si="86"/>
        <v>23455.43</v>
      </c>
      <c r="F312" s="54">
        <f t="shared" si="81"/>
        <v>10.385263866320129</v>
      </c>
    </row>
    <row r="313" spans="1:6" ht="12.75" customHeight="1" x14ac:dyDescent="0.2">
      <c r="A313" s="55">
        <v>7211</v>
      </c>
      <c r="B313" s="87" t="s">
        <v>661</v>
      </c>
      <c r="C313" s="52" t="s">
        <v>662</v>
      </c>
      <c r="D313" s="244">
        <v>225853</v>
      </c>
      <c r="E313" s="244">
        <v>23455.43</v>
      </c>
      <c r="F313" s="54">
        <f t="shared" si="81"/>
        <v>10.385263866320129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2693423</v>
      </c>
      <c r="E350" s="53">
        <f t="shared" si="95"/>
        <v>3012089.9899999998</v>
      </c>
      <c r="F350" s="54">
        <f t="shared" si="81"/>
        <v>111.83130128464782</v>
      </c>
    </row>
    <row r="351" spans="1:6" ht="12.75" customHeight="1" x14ac:dyDescent="0.2">
      <c r="A351" s="55">
        <v>41</v>
      </c>
      <c r="B351" s="87" t="s">
        <v>737</v>
      </c>
      <c r="C351" s="52" t="s">
        <v>738</v>
      </c>
      <c r="D351" s="53">
        <f t="shared" ref="D351:E351" si="96">D352+D356</f>
        <v>0</v>
      </c>
      <c r="E351" s="53">
        <f t="shared" si="96"/>
        <v>350000</v>
      </c>
      <c r="F351" s="54" t="str">
        <f t="shared" si="81"/>
        <v>-</v>
      </c>
    </row>
    <row r="352" spans="1:6" ht="12.75" customHeight="1" x14ac:dyDescent="0.2">
      <c r="A352" s="55">
        <v>411</v>
      </c>
      <c r="B352" s="87" t="s">
        <v>739</v>
      </c>
      <c r="C352" s="52" t="s">
        <v>740</v>
      </c>
      <c r="D352" s="53">
        <f t="shared" ref="D352:E352" si="97">SUM(D353:D355)</f>
        <v>0</v>
      </c>
      <c r="E352" s="53">
        <f t="shared" si="97"/>
        <v>350000</v>
      </c>
      <c r="F352" s="54" t="str">
        <f t="shared" si="81"/>
        <v>-</v>
      </c>
    </row>
    <row r="353" spans="1:6" ht="12.75" customHeight="1" x14ac:dyDescent="0.2">
      <c r="A353" s="55">
        <v>4111</v>
      </c>
      <c r="B353" s="87" t="s">
        <v>637</v>
      </c>
      <c r="C353" s="52" t="s">
        <v>741</v>
      </c>
      <c r="D353" s="244"/>
      <c r="E353" s="244">
        <v>350000</v>
      </c>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756223</v>
      </c>
      <c r="E363" s="53">
        <f t="shared" si="99"/>
        <v>2652016.6399999997</v>
      </c>
      <c r="F363" s="54">
        <f t="shared" si="81"/>
        <v>350.69240686940219</v>
      </c>
    </row>
    <row r="364" spans="1:6" ht="12.75" customHeight="1" x14ac:dyDescent="0.2">
      <c r="A364" s="55">
        <v>421</v>
      </c>
      <c r="B364" s="87" t="s">
        <v>755</v>
      </c>
      <c r="C364" s="52" t="s">
        <v>756</v>
      </c>
      <c r="D364" s="53">
        <f t="shared" ref="D364:E364" si="100">SUM(D365:D368)</f>
        <v>646572</v>
      </c>
      <c r="E364" s="53">
        <f t="shared" si="100"/>
        <v>1354899.18</v>
      </c>
      <c r="F364" s="54">
        <f t="shared" si="81"/>
        <v>209.55116831536159</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633572</v>
      </c>
      <c r="E367" s="244">
        <v>841546.85</v>
      </c>
      <c r="F367" s="54">
        <f t="shared" si="81"/>
        <v>132.82576408048334</v>
      </c>
    </row>
    <row r="368" spans="1:6" ht="12.75" customHeight="1" x14ac:dyDescent="0.2">
      <c r="A368" s="55">
        <v>4214</v>
      </c>
      <c r="B368" s="87" t="s">
        <v>667</v>
      </c>
      <c r="C368" s="52" t="s">
        <v>760</v>
      </c>
      <c r="D368" s="244">
        <v>13000</v>
      </c>
      <c r="E368" s="244">
        <v>513352.33</v>
      </c>
      <c r="F368" s="54">
        <f t="shared" si="81"/>
        <v>3948.8640769230769</v>
      </c>
    </row>
    <row r="369" spans="1:6" ht="12.75" customHeight="1" x14ac:dyDescent="0.2">
      <c r="A369" s="55">
        <v>422</v>
      </c>
      <c r="B369" s="87" t="s">
        <v>761</v>
      </c>
      <c r="C369" s="52" t="s">
        <v>762</v>
      </c>
      <c r="D369" s="53">
        <f t="shared" ref="D369:E369" si="101">SUM(D370:D377)</f>
        <v>101330</v>
      </c>
      <c r="E369" s="53">
        <f t="shared" si="101"/>
        <v>1198087.46</v>
      </c>
      <c r="F369" s="54">
        <f t="shared" si="81"/>
        <v>1182.3620448041054</v>
      </c>
    </row>
    <row r="370" spans="1:6" ht="12.75" customHeight="1" x14ac:dyDescent="0.2">
      <c r="A370" s="55">
        <v>4221</v>
      </c>
      <c r="B370" s="87" t="s">
        <v>671</v>
      </c>
      <c r="C370" s="52" t="s">
        <v>763</v>
      </c>
      <c r="D370" s="244">
        <v>69363</v>
      </c>
      <c r="E370" s="244">
        <v>23950</v>
      </c>
      <c r="F370" s="54">
        <f t="shared" si="81"/>
        <v>34.528495018958232</v>
      </c>
    </row>
    <row r="371" spans="1:6" ht="12.75" customHeight="1" x14ac:dyDescent="0.2">
      <c r="A371" s="55">
        <v>4222</v>
      </c>
      <c r="B371" s="87" t="s">
        <v>764</v>
      </c>
      <c r="C371" s="52" t="s">
        <v>765</v>
      </c>
      <c r="D371" s="244">
        <v>7100</v>
      </c>
      <c r="E371" s="244"/>
      <c r="F371" s="54">
        <f t="shared" si="81"/>
        <v>0</v>
      </c>
    </row>
    <row r="372" spans="1:6" ht="12.75" customHeight="1" x14ac:dyDescent="0.2">
      <c r="A372" s="55">
        <v>4223</v>
      </c>
      <c r="B372" s="87" t="s">
        <v>675</v>
      </c>
      <c r="C372" s="52" t="s">
        <v>766</v>
      </c>
      <c r="D372" s="244">
        <v>16918</v>
      </c>
      <c r="E372" s="244">
        <v>22013.71</v>
      </c>
      <c r="F372" s="54">
        <f t="shared" si="81"/>
        <v>130.120049651259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7949</v>
      </c>
      <c r="E376" s="244">
        <v>1152123.75</v>
      </c>
      <c r="F376" s="54" t="str">
        <f t="shared" si="81"/>
        <v>&gt;&gt;100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60995</v>
      </c>
      <c r="F378" s="54" t="str">
        <f t="shared" si="81"/>
        <v>-</v>
      </c>
    </row>
    <row r="379" spans="1:6" ht="12.75" customHeight="1" x14ac:dyDescent="0.2">
      <c r="A379" s="55">
        <v>4231</v>
      </c>
      <c r="B379" s="87" t="s">
        <v>689</v>
      </c>
      <c r="C379" s="52" t="s">
        <v>774</v>
      </c>
      <c r="D379" s="244"/>
      <c r="E379" s="244">
        <v>60995</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84</v>
      </c>
      <c r="E383" s="53">
        <f t="shared" si="103"/>
        <v>0</v>
      </c>
      <c r="F383" s="54">
        <f t="shared" si="81"/>
        <v>0</v>
      </c>
    </row>
    <row r="384" spans="1:6" ht="12.75" customHeight="1" x14ac:dyDescent="0.2">
      <c r="A384" s="55">
        <v>4241</v>
      </c>
      <c r="B384" s="87" t="s">
        <v>780</v>
      </c>
      <c r="C384" s="52" t="s">
        <v>781</v>
      </c>
      <c r="D384" s="244">
        <v>84</v>
      </c>
      <c r="E384" s="244"/>
      <c r="F384" s="54">
        <f t="shared" si="81"/>
        <v>0</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8237</v>
      </c>
      <c r="E391" s="53">
        <f t="shared" si="105"/>
        <v>38035</v>
      </c>
      <c r="F391" s="54">
        <f t="shared" si="81"/>
        <v>461.75792157338833</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2316</v>
      </c>
      <c r="E393" s="244">
        <v>38035</v>
      </c>
      <c r="F393" s="54">
        <f t="shared" si="81"/>
        <v>1642.27115716753</v>
      </c>
    </row>
    <row r="394" spans="1:6" ht="12.75" customHeight="1" x14ac:dyDescent="0.2">
      <c r="A394" s="55">
        <v>4263</v>
      </c>
      <c r="B394" s="87" t="s">
        <v>719</v>
      </c>
      <c r="C394" s="52" t="s">
        <v>794</v>
      </c>
      <c r="D394" s="244">
        <v>5921</v>
      </c>
      <c r="E394" s="244"/>
      <c r="F394" s="54">
        <f t="shared" si="81"/>
        <v>0</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1937200</v>
      </c>
      <c r="E402" s="53">
        <f t="shared" si="109"/>
        <v>10073.35</v>
      </c>
      <c r="F402" s="54">
        <f t="shared" si="81"/>
        <v>0.51999535411934761</v>
      </c>
    </row>
    <row r="403" spans="1:6" ht="12.75" customHeight="1" x14ac:dyDescent="0.2">
      <c r="A403" s="55">
        <v>451</v>
      </c>
      <c r="B403" s="87" t="s">
        <v>808</v>
      </c>
      <c r="C403" s="52" t="s">
        <v>809</v>
      </c>
      <c r="D403" s="244">
        <v>1937200</v>
      </c>
      <c r="E403" s="244">
        <v>10073.35</v>
      </c>
      <c r="F403" s="54">
        <f t="shared" si="81"/>
        <v>0.51999535411934761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2467570</v>
      </c>
      <c r="E408" s="53">
        <f t="shared" si="111"/>
        <v>2988634.5599999996</v>
      </c>
      <c r="F408" s="54">
        <f t="shared" si="81"/>
        <v>121.11650571209731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11354909</v>
      </c>
      <c r="E412" s="53">
        <f>E6+E298</f>
        <v>10695591.879999999</v>
      </c>
      <c r="F412" s="54">
        <f t="shared" si="81"/>
        <v>94.19354994390531</v>
      </c>
    </row>
    <row r="413" spans="1:6" ht="12.75" customHeight="1" x14ac:dyDescent="0.2">
      <c r="A413" s="55" t="s">
        <v>605</v>
      </c>
      <c r="B413" s="87" t="s">
        <v>828</v>
      </c>
      <c r="C413" s="52" t="s">
        <v>829</v>
      </c>
      <c r="D413" s="53">
        <f t="shared" ref="D413:E413" si="112">D289+D350</f>
        <v>10488916</v>
      </c>
      <c r="E413" s="53">
        <f t="shared" si="112"/>
        <v>12131686.379999999</v>
      </c>
      <c r="F413" s="54">
        <f t="shared" si="81"/>
        <v>115.66196525932708</v>
      </c>
    </row>
    <row r="414" spans="1:6" ht="12.75" customHeight="1" x14ac:dyDescent="0.2">
      <c r="A414" s="55" t="s">
        <v>605</v>
      </c>
      <c r="B414" s="87" t="s">
        <v>830</v>
      </c>
      <c r="C414" s="52" t="s">
        <v>831</v>
      </c>
      <c r="D414" s="53">
        <f t="shared" ref="D414:E414" si="113">IF(D412&gt;=D413,D412-D413,0)</f>
        <v>865993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1436094.5</v>
      </c>
      <c r="F415" s="54" t="str">
        <f t="shared" si="81"/>
        <v>-</v>
      </c>
    </row>
    <row r="416" spans="1:6" ht="12.75" customHeight="1" x14ac:dyDescent="0.2">
      <c r="A416" s="62" t="s">
        <v>834</v>
      </c>
      <c r="B416" s="234" t="s">
        <v>835</v>
      </c>
      <c r="C416" s="63" t="s">
        <v>836</v>
      </c>
      <c r="D416" s="53">
        <f t="shared" ref="D416:E416" si="115">IF(D292-D293+D409-D410&gt;=0,D292-D293+D409-D410,0)</f>
        <v>1518735</v>
      </c>
      <c r="E416" s="53">
        <f t="shared" si="115"/>
        <v>2391510.16</v>
      </c>
      <c r="F416" s="54">
        <f t="shared" si="81"/>
        <v>157.46724477937229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11354909</v>
      </c>
      <c r="E639" s="53">
        <f t="shared" si="180"/>
        <v>10695591.879999999</v>
      </c>
      <c r="F639" s="54">
        <f t="shared" si="119"/>
        <v>94.19354994390531</v>
      </c>
    </row>
    <row r="640" spans="1:6" ht="12.75" customHeight="1" x14ac:dyDescent="0.2">
      <c r="A640" s="55" t="s">
        <v>605</v>
      </c>
      <c r="B640" s="87" t="s">
        <v>1274</v>
      </c>
      <c r="C640" s="52" t="s">
        <v>1275</v>
      </c>
      <c r="D640" s="53">
        <f t="shared" ref="D640:E640" si="181">D413+D528</f>
        <v>10488916</v>
      </c>
      <c r="E640" s="53">
        <f t="shared" si="181"/>
        <v>12131686.379999999</v>
      </c>
      <c r="F640" s="54">
        <f t="shared" si="119"/>
        <v>115.66196525932708</v>
      </c>
    </row>
    <row r="641" spans="1:6" ht="12.75" customHeight="1" x14ac:dyDescent="0.2">
      <c r="A641" s="55" t="s">
        <v>605</v>
      </c>
      <c r="B641" s="87" t="s">
        <v>1276</v>
      </c>
      <c r="C641" s="52" t="s">
        <v>1277</v>
      </c>
      <c r="D641" s="53">
        <f t="shared" ref="D641:E641" si="182">IF(D639&gt;=D640,D639-D640,0)</f>
        <v>865993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1436094.5</v>
      </c>
      <c r="F642" s="54" t="str">
        <f t="shared" si="119"/>
        <v>-</v>
      </c>
    </row>
    <row r="643" spans="1:6" ht="24" x14ac:dyDescent="0.2">
      <c r="A643" s="62" t="s">
        <v>1280</v>
      </c>
      <c r="B643" s="87" t="s">
        <v>1281</v>
      </c>
      <c r="C643" s="63" t="s">
        <v>1280</v>
      </c>
      <c r="D643" s="53">
        <f t="shared" ref="D643:E643" si="184">IF(D416-D417+D637-D638&gt;=0,D416-D417+D637-D638,0)</f>
        <v>1518735</v>
      </c>
      <c r="E643" s="53">
        <f t="shared" si="184"/>
        <v>2391510.16</v>
      </c>
      <c r="F643" s="54">
        <f t="shared" si="119"/>
        <v>157.46724477937229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2384728</v>
      </c>
      <c r="E645" s="53">
        <f t="shared" si="186"/>
        <v>955415.66000000015</v>
      </c>
      <c r="F645" s="54">
        <f t="shared" si="119"/>
        <v>40.063925948787457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2272603</v>
      </c>
      <c r="E649" s="244">
        <v>2859116.49</v>
      </c>
      <c r="F649" s="54">
        <f t="shared" ref="F649:F724" si="188">IF(D649&lt;&gt;0,IF(E649/D649&gt;=100,"&gt;&gt;100",E649/D649*100),"-")</f>
        <v>125.80800474169929</v>
      </c>
    </row>
    <row r="650" spans="1:6" ht="12.75" customHeight="1" x14ac:dyDescent="0.2">
      <c r="A650" s="55" t="s">
        <v>1293</v>
      </c>
      <c r="B650" s="87" t="s">
        <v>1294</v>
      </c>
      <c r="C650" s="52" t="s">
        <v>1293</v>
      </c>
      <c r="D650" s="244">
        <v>12949297</v>
      </c>
      <c r="E650" s="244">
        <v>12892985.949999999</v>
      </c>
      <c r="F650" s="54">
        <f t="shared" si="188"/>
        <v>99.565142030490136</v>
      </c>
    </row>
    <row r="651" spans="1:6" ht="12.75" customHeight="1" x14ac:dyDescent="0.2">
      <c r="A651" s="55" t="s">
        <v>1295</v>
      </c>
      <c r="B651" s="87" t="s">
        <v>1296</v>
      </c>
      <c r="C651" s="52" t="s">
        <v>1295</v>
      </c>
      <c r="D651" s="244">
        <v>12362785</v>
      </c>
      <c r="E651" s="244">
        <v>13195525.869999999</v>
      </c>
      <c r="F651" s="54">
        <f t="shared" si="188"/>
        <v>106.73586792943499</v>
      </c>
    </row>
    <row r="652" spans="1:6" ht="24" x14ac:dyDescent="0.2">
      <c r="A652" s="55">
        <v>11</v>
      </c>
      <c r="B652" s="87" t="s">
        <v>1297</v>
      </c>
      <c r="C652" s="52" t="s">
        <v>1298</v>
      </c>
      <c r="D652" s="53">
        <f t="shared" ref="D652:E652" si="189">+D649+D650-D651</f>
        <v>2859115</v>
      </c>
      <c r="E652" s="53">
        <f t="shared" si="189"/>
        <v>2556576.5700000003</v>
      </c>
      <c r="F652" s="54">
        <f t="shared" si="188"/>
        <v>89.418458858772738</v>
      </c>
    </row>
    <row r="653" spans="1:6" ht="24" x14ac:dyDescent="0.2">
      <c r="A653" s="55" t="s">
        <v>605</v>
      </c>
      <c r="B653" s="87" t="s">
        <v>1299</v>
      </c>
      <c r="C653" s="52" t="s">
        <v>1300</v>
      </c>
      <c r="D653" s="264">
        <v>26</v>
      </c>
      <c r="E653" s="264">
        <v>30</v>
      </c>
      <c r="F653" s="54">
        <f t="shared" si="188"/>
        <v>115.38461538461537</v>
      </c>
    </row>
    <row r="654" spans="1:6" ht="24" x14ac:dyDescent="0.2">
      <c r="A654" s="55" t="s">
        <v>605</v>
      </c>
      <c r="B654" s="87" t="s">
        <v>1301</v>
      </c>
      <c r="C654" s="52" t="s">
        <v>1302</v>
      </c>
      <c r="D654" s="264"/>
      <c r="E654" s="264"/>
      <c r="F654" s="54" t="str">
        <f t="shared" si="188"/>
        <v>-</v>
      </c>
    </row>
    <row r="655" spans="1:6" ht="12.75" customHeight="1" x14ac:dyDescent="0.2">
      <c r="A655" s="55" t="s">
        <v>605</v>
      </c>
      <c r="B655" s="87" t="s">
        <v>1303</v>
      </c>
      <c r="C655" s="52" t="s">
        <v>1304</v>
      </c>
      <c r="D655" s="264">
        <v>25</v>
      </c>
      <c r="E655" s="264">
        <v>30</v>
      </c>
      <c r="F655" s="54">
        <f t="shared" si="188"/>
        <v>120</v>
      </c>
    </row>
    <row r="656" spans="1:6" ht="12.75" customHeight="1" x14ac:dyDescent="0.2">
      <c r="A656" s="55" t="s">
        <v>605</v>
      </c>
      <c r="B656" s="87" t="s">
        <v>1305</v>
      </c>
      <c r="C656" s="52" t="s">
        <v>1306</v>
      </c>
      <c r="D656" s="264"/>
      <c r="E656" s="264"/>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304</v>
      </c>
      <c r="E660" s="244"/>
      <c r="F660" s="54">
        <f t="shared" si="188"/>
        <v>0</v>
      </c>
    </row>
    <row r="661" spans="1:6" ht="12.75" customHeight="1" x14ac:dyDescent="0.2">
      <c r="A661" s="55">
        <v>63311</v>
      </c>
      <c r="B661" s="87" t="s">
        <v>1316</v>
      </c>
      <c r="C661" s="52" t="s">
        <v>1317</v>
      </c>
      <c r="D661" s="244">
        <v>1759932</v>
      </c>
      <c r="E661" s="244">
        <v>1634074.39</v>
      </c>
      <c r="F661" s="54">
        <f t="shared" si="188"/>
        <v>92.84872313248465</v>
      </c>
    </row>
    <row r="662" spans="1:6" ht="12.75" customHeight="1" x14ac:dyDescent="0.2">
      <c r="A662" s="55">
        <v>63312</v>
      </c>
      <c r="B662" s="87" t="s">
        <v>1318</v>
      </c>
      <c r="C662" s="52" t="s">
        <v>1319</v>
      </c>
      <c r="D662" s="244">
        <v>17850</v>
      </c>
      <c r="E662" s="244">
        <v>17850</v>
      </c>
      <c r="F662" s="54">
        <f t="shared" si="188"/>
        <v>100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219900</v>
      </c>
      <c r="E664" s="244">
        <v>103924.5</v>
      </c>
      <c r="F664" s="54">
        <f t="shared" si="188"/>
        <v>47.259890859481587</v>
      </c>
    </row>
    <row r="665" spans="1:6" ht="12.75" customHeight="1" x14ac:dyDescent="0.2">
      <c r="A665" s="55">
        <v>63321</v>
      </c>
      <c r="B665" s="87" t="s">
        <v>1324</v>
      </c>
      <c r="C665" s="52" t="s">
        <v>1325</v>
      </c>
      <c r="D665" s="244">
        <v>1917880</v>
      </c>
      <c r="E665" s="244">
        <v>905757.74</v>
      </c>
      <c r="F665" s="54">
        <f t="shared" si="188"/>
        <v>47.227028802636248</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7960</v>
      </c>
      <c r="E675" s="244">
        <v>7860</v>
      </c>
      <c r="F675" s="54">
        <f t="shared" si="188"/>
        <v>98.743718592964825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252000</v>
      </c>
      <c r="E698" s="244"/>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563119</v>
      </c>
      <c r="E710" s="244">
        <v>813722.54</v>
      </c>
      <c r="F710" s="54">
        <f t="shared" si="188"/>
        <v>144.50276762105347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65904</v>
      </c>
      <c r="E718" s="244">
        <v>2582</v>
      </c>
      <c r="F718" s="54">
        <f t="shared" si="188"/>
        <v>3.9178198591891236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5910</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16801</v>
      </c>
      <c r="E722" s="244">
        <v>1521.6</v>
      </c>
      <c r="F722" s="54">
        <f t="shared" si="188"/>
        <v>9.0566037735849054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243600</v>
      </c>
      <c r="E725" s="244">
        <v>192593.15</v>
      </c>
      <c r="F725" s="54">
        <f t="shared" ref="F725:F979" si="190">IF(D725&lt;&gt;0,IF(E725/D725&gt;=100,"&gt;&gt;100",E725/D725*100),"-")</f>
        <v>79.06122742200327</v>
      </c>
    </row>
    <row r="726" spans="1:6" ht="12.75" customHeight="1" x14ac:dyDescent="0.2">
      <c r="A726" s="55" t="s">
        <v>1428</v>
      </c>
      <c r="B726" s="87" t="s">
        <v>1429</v>
      </c>
      <c r="C726" s="52" t="s">
        <v>1428</v>
      </c>
      <c r="D726" s="244">
        <v>320</v>
      </c>
      <c r="E726" s="244">
        <v>1442.81</v>
      </c>
      <c r="F726" s="54">
        <f t="shared" si="190"/>
        <v>450.87812500000001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48686</v>
      </c>
      <c r="E759" s="244">
        <v>24465.65</v>
      </c>
      <c r="F759" s="54">
        <f t="shared" si="190"/>
        <v>50.251920469950292</v>
      </c>
    </row>
    <row r="760" spans="1:6" ht="12.75" customHeight="1" x14ac:dyDescent="0.2">
      <c r="A760" s="55">
        <v>35232</v>
      </c>
      <c r="B760" s="87" t="s">
        <v>1496</v>
      </c>
      <c r="C760" s="52" t="s">
        <v>1497</v>
      </c>
      <c r="D760" s="244">
        <v>68044</v>
      </c>
      <c r="E760" s="244">
        <v>92076.54</v>
      </c>
      <c r="F760" s="54">
        <f t="shared" si="190"/>
        <v>135.31911704191404</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v>29976.65</v>
      </c>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v>87924</v>
      </c>
      <c r="E769" s="244">
        <v>145755.63</v>
      </c>
      <c r="F769" s="54">
        <f t="shared" si="190"/>
        <v>165.77456667121606</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173200</v>
      </c>
      <c r="E819" s="244">
        <v>197100</v>
      </c>
      <c r="F819" s="54">
        <f t="shared" si="190"/>
        <v>113.79907621247114</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317992</v>
      </c>
      <c r="E823" s="244">
        <v>267600</v>
      </c>
      <c r="F823" s="54">
        <f t="shared" si="190"/>
        <v>84.153060454351049</v>
      </c>
    </row>
    <row r="824" spans="1:6" ht="12.75" customHeight="1" x14ac:dyDescent="0.2">
      <c r="A824" s="55">
        <v>37221</v>
      </c>
      <c r="B824" s="87" t="s">
        <v>1624</v>
      </c>
      <c r="C824" s="52" t="s">
        <v>1625</v>
      </c>
      <c r="D824" s="244">
        <v>17310</v>
      </c>
      <c r="E824" s="244">
        <v>24450</v>
      </c>
      <c r="F824" s="54">
        <f t="shared" si="190"/>
        <v>141.24783362218372</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v>603233</v>
      </c>
      <c r="E830" s="244">
        <v>517560</v>
      </c>
      <c r="F830" s="54">
        <f t="shared" si="190"/>
        <v>85.797693428575698</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8"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44656280</v>
      </c>
      <c r="E6" s="231">
        <f t="shared" si="0"/>
        <v>46110221.229999997</v>
      </c>
      <c r="F6" s="232">
        <f t="shared" ref="F6:F260" si="1">IF(D6&gt;0,IF(E6/D6&gt;=100,"&gt;&gt;100",E6/D6*100),"-")</f>
        <v>103.25584941244546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38038847</v>
      </c>
      <c r="E7" s="106">
        <f t="shared" si="2"/>
        <v>39621230.07</v>
      </c>
      <c r="F7" s="95">
        <f t="shared" si="1"/>
        <v>104.15991333806727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1152562</v>
      </c>
      <c r="E8" s="106">
        <f>E9+E10-E11</f>
        <v>1502562</v>
      </c>
      <c r="F8" s="95">
        <f t="shared" si="1"/>
        <v>130.36712992446394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1152562</v>
      </c>
      <c r="E9" s="249">
        <v>1502562</v>
      </c>
      <c r="F9" s="95">
        <f t="shared" si="1"/>
        <v>130.36712992446394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36886285</v>
      </c>
      <c r="E12" s="106">
        <f t="shared" si="3"/>
        <v>38118668.07</v>
      </c>
      <c r="F12" s="95">
        <f t="shared" si="1"/>
        <v>103.34103331360151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32731693</v>
      </c>
      <c r="E13" s="106">
        <f t="shared" si="4"/>
        <v>33433715.879999999</v>
      </c>
      <c r="F13" s="95">
        <f t="shared" si="1"/>
        <v>102.14478022875259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25123510</v>
      </c>
      <c r="E15" s="249">
        <v>25133583.719999999</v>
      </c>
      <c r="F15" s="95">
        <f t="shared" si="1"/>
        <v>100.04009678583922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13217054</v>
      </c>
      <c r="E16" s="249">
        <v>14058600.85</v>
      </c>
      <c r="F16" s="95">
        <f t="shared" si="1"/>
        <v>106.36712878679317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3932875</v>
      </c>
      <c r="E17" s="249">
        <v>4346758.58</v>
      </c>
      <c r="F17" s="95">
        <f t="shared" si="1"/>
        <v>110.523690175762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9541746</v>
      </c>
      <c r="E18" s="249">
        <v>10105227.27</v>
      </c>
      <c r="F18" s="95">
        <f t="shared" si="1"/>
        <v>105.90543145877074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1613228</v>
      </c>
      <c r="E19" s="106">
        <f t="shared" si="5"/>
        <v>1572662.77</v>
      </c>
      <c r="F19" s="95">
        <f t="shared" si="1"/>
        <v>97.485462067358114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818687</v>
      </c>
      <c r="E20" s="249">
        <v>842817</v>
      </c>
      <c r="F20" s="95">
        <f t="shared" si="1"/>
        <v>102.94740236500641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193028</v>
      </c>
      <c r="E21" s="249">
        <v>193028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138909</v>
      </c>
      <c r="E22" s="249">
        <v>160922.71</v>
      </c>
      <c r="F22" s="95">
        <f t="shared" si="1"/>
        <v>115.84757647092701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30390</v>
      </c>
      <c r="E23" s="249">
        <v>30390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27033</v>
      </c>
      <c r="E25" s="249">
        <v>27033</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719695</v>
      </c>
      <c r="E26" s="249">
        <v>1487387.5</v>
      </c>
      <c r="F26" s="95">
        <f t="shared" si="1"/>
        <v>206.66914456818515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314514</v>
      </c>
      <c r="E28" s="249">
        <v>1168915.44</v>
      </c>
      <c r="F28" s="95">
        <f t="shared" si="1"/>
        <v>371.65768137507393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17708</v>
      </c>
      <c r="E29" s="106">
        <f t="shared" si="6"/>
        <v>558583.85</v>
      </c>
      <c r="F29" s="95">
        <f t="shared" si="1"/>
        <v>3154.4152360515022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20000</v>
      </c>
      <c r="E30" s="249">
        <v>564895</v>
      </c>
      <c r="F30" s="95">
        <f t="shared" si="1"/>
        <v>2824.4749999999999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2292</v>
      </c>
      <c r="E34" s="249">
        <v>6311.15</v>
      </c>
      <c r="F34" s="95">
        <f t="shared" si="1"/>
        <v>275.35558464223385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296895</v>
      </c>
      <c r="E35" s="106">
        <f t="shared" si="7"/>
        <v>301445</v>
      </c>
      <c r="F35" s="95">
        <f t="shared" si="1"/>
        <v>101.53252833493323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13835</v>
      </c>
      <c r="E36" s="249">
        <v>18385</v>
      </c>
      <c r="F36" s="95">
        <f t="shared" si="1"/>
        <v>132.8876039031442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286099</v>
      </c>
      <c r="E37" s="249">
        <v>286099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3039</v>
      </c>
      <c r="E40" s="249">
        <v>3039</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2226761</v>
      </c>
      <c r="E45" s="106">
        <f t="shared" si="9"/>
        <v>2252260.5699999998</v>
      </c>
      <c r="F45" s="95">
        <f t="shared" si="1"/>
        <v>101.14514175522204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60925</v>
      </c>
      <c r="E47" s="249">
        <v>98960</v>
      </c>
      <c r="F47" s="95">
        <f t="shared" si="1"/>
        <v>162.42921624948707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2169856</v>
      </c>
      <c r="E48" s="249">
        <v>2169856</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4020</v>
      </c>
      <c r="E50" s="249">
        <v>16555.43</v>
      </c>
      <c r="F50" s="95">
        <f t="shared" si="1"/>
        <v>411.82661691542285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159396</v>
      </c>
      <c r="E54" s="249">
        <v>212346.39</v>
      </c>
      <c r="F54" s="95">
        <f t="shared" si="1"/>
        <v>133.21939697357524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159396</v>
      </c>
      <c r="E55" s="249">
        <v>212346.39</v>
      </c>
      <c r="F55" s="95">
        <f t="shared" si="1"/>
        <v>133.21939697357524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6617433</v>
      </c>
      <c r="E68" s="106">
        <f t="shared" si="13"/>
        <v>6488991.1599999992</v>
      </c>
      <c r="F68" s="95">
        <f t="shared" si="1"/>
        <v>98.059038300803337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2859116</v>
      </c>
      <c r="E69" s="106">
        <f t="shared" si="14"/>
        <v>2556576.5699999998</v>
      </c>
      <c r="F69" s="95">
        <f t="shared" si="1"/>
        <v>89.418427583910542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2852108</v>
      </c>
      <c r="E70" s="106">
        <f t="shared" si="15"/>
        <v>2556530.88</v>
      </c>
      <c r="F70" s="95">
        <f t="shared" si="1"/>
        <v>89.636538307806006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2852108</v>
      </c>
      <c r="E72" s="249">
        <v>2556530.88</v>
      </c>
      <c r="F72" s="95">
        <f t="shared" si="1"/>
        <v>89.636538307806006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7008</v>
      </c>
      <c r="E76" s="249">
        <v>45.69</v>
      </c>
      <c r="F76" s="95">
        <f t="shared" si="1"/>
        <v>0.65196917808219179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384361</v>
      </c>
      <c r="E78" s="106">
        <f>E79+SUM(E82:E84)-E85+E86</f>
        <v>433765.78</v>
      </c>
      <c r="F78" s="95">
        <f t="shared" si="1"/>
        <v>112.85374426645785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384361</v>
      </c>
      <c r="E86" s="249">
        <v>433765.78</v>
      </c>
      <c r="F86" s="95">
        <f t="shared" si="1"/>
        <v>112.85374426645785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2753000</v>
      </c>
      <c r="E134" s="106">
        <f t="shared" si="23"/>
        <v>2753000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2753000</v>
      </c>
      <c r="E135" s="106">
        <f t="shared" si="24"/>
        <v>2753000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2753000</v>
      </c>
      <c r="E138" s="249">
        <v>2753000</v>
      </c>
      <c r="F138" s="95">
        <f t="shared" si="1"/>
        <v>100</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566915</v>
      </c>
      <c r="E146" s="106">
        <f t="shared" si="26"/>
        <v>712368.38</v>
      </c>
      <c r="F146" s="95">
        <f t="shared" si="1"/>
        <v>125.65699972659041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127451</v>
      </c>
      <c r="E147" s="249">
        <v>226320.57</v>
      </c>
      <c r="F147" s="95">
        <f t="shared" si="1"/>
        <v>177.57457375775789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67692</v>
      </c>
      <c r="E158" s="249">
        <v>22320.25</v>
      </c>
      <c r="F158" s="95">
        <f t="shared" si="1"/>
        <v>32.973246469302133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371772</v>
      </c>
      <c r="E159" s="249">
        <v>463727.56</v>
      </c>
      <c r="F159" s="95">
        <f t="shared" si="1"/>
        <v>124.73439635045136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54041</v>
      </c>
      <c r="E164" s="106">
        <f t="shared" si="28"/>
        <v>33280.43</v>
      </c>
      <c r="F164" s="95">
        <f t="shared" si="1"/>
        <v>61.583667955811329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54041</v>
      </c>
      <c r="E166" s="249">
        <v>33280.43</v>
      </c>
      <c r="F166" s="95">
        <f t="shared" si="1"/>
        <v>61.583667955811329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44656280</v>
      </c>
      <c r="E175" s="106">
        <f t="shared" si="30"/>
        <v>46110221.229999997</v>
      </c>
      <c r="F175" s="95">
        <f t="shared" si="1"/>
        <v>103.25584941244546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1125944</v>
      </c>
      <c r="E176" s="106">
        <f t="shared" si="31"/>
        <v>2488973.98</v>
      </c>
      <c r="F176" s="95">
        <f t="shared" si="1"/>
        <v>221.05664047235032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343105</v>
      </c>
      <c r="E177" s="106">
        <f t="shared" si="32"/>
        <v>1089909.03</v>
      </c>
      <c r="F177" s="95">
        <f t="shared" si="1"/>
        <v>317.66049168621851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112741</v>
      </c>
      <c r="E178" s="249">
        <v>115833.34</v>
      </c>
      <c r="F178" s="95">
        <f t="shared" si="1"/>
        <v>102.74287082782661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189378</v>
      </c>
      <c r="E179" s="249">
        <v>466113.54</v>
      </c>
      <c r="F179" s="95">
        <f t="shared" si="1"/>
        <v>246.128663308304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733</v>
      </c>
      <c r="E180" s="106">
        <f t="shared" si="33"/>
        <v>3887.11</v>
      </c>
      <c r="F180" s="95">
        <f t="shared" si="1"/>
        <v>530.30150068212822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733</v>
      </c>
      <c r="E183" s="249">
        <v>3887.11</v>
      </c>
      <c r="F183" s="95">
        <f t="shared" si="1"/>
        <v>530.30150068212822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v>5244.76</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40253</v>
      </c>
      <c r="E188" s="249">
        <v>498830.28</v>
      </c>
      <c r="F188" s="95">
        <f t="shared" si="1"/>
        <v>1239.2375226691179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782839</v>
      </c>
      <c r="E189" s="249">
        <v>1399064.95</v>
      </c>
      <c r="F189" s="95">
        <f t="shared" si="1"/>
        <v>178.71681788975766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43530336</v>
      </c>
      <c r="E237" s="106">
        <f t="shared" si="41"/>
        <v>43621247.25</v>
      </c>
      <c r="F237" s="95">
        <f t="shared" si="1"/>
        <v>100.20884573461598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40524652</v>
      </c>
      <c r="E238" s="106">
        <f t="shared" si="42"/>
        <v>41920182.770000003</v>
      </c>
      <c r="F238" s="95">
        <f t="shared" si="1"/>
        <v>103.44365886226487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40524652</v>
      </c>
      <c r="E239" s="106">
        <f t="shared" si="43"/>
        <v>41920182.770000003</v>
      </c>
      <c r="F239" s="95">
        <f t="shared" si="1"/>
        <v>103.44365886226487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37771652</v>
      </c>
      <c r="E240" s="249">
        <v>39167182.770000003</v>
      </c>
      <c r="F240" s="95">
        <f t="shared" si="1"/>
        <v>103.69465113678376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2753000</v>
      </c>
      <c r="E241" s="249">
        <v>2753000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2384728</v>
      </c>
      <c r="E245" s="106">
        <f t="shared" si="45"/>
        <v>955415.66</v>
      </c>
      <c r="F245" s="95">
        <f t="shared" si="1"/>
        <v>40.063925948787457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2384728</v>
      </c>
      <c r="E246" s="106">
        <f t="shared" si="46"/>
        <v>955415.66</v>
      </c>
      <c r="F246" s="95">
        <f t="shared" si="1"/>
        <v>40.063925948787457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2384728</v>
      </c>
      <c r="E247" s="249">
        <v>955415.66</v>
      </c>
      <c r="F247" s="95">
        <f t="shared" si="1"/>
        <v>40.063925948787457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566915</v>
      </c>
      <c r="E255" s="249">
        <v>712368.39</v>
      </c>
      <c r="F255" s="95">
        <f t="shared" si="1"/>
        <v>125.65700149052329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54041</v>
      </c>
      <c r="E256" s="249">
        <v>33280.43</v>
      </c>
      <c r="F256" s="95">
        <f t="shared" si="1"/>
        <v>61.583667955811329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566915</v>
      </c>
      <c r="E264" s="249">
        <v>710168.38</v>
      </c>
      <c r="F264" s="95">
        <f t="shared" si="50"/>
        <v>125.26893449635308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2200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54041</v>
      </c>
      <c r="E266" s="249">
        <v>33280.43</v>
      </c>
      <c r="F266" s="95">
        <f t="shared" si="50"/>
        <v>61.583667955811329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859</v>
      </c>
      <c r="E268" s="249">
        <v>1632.6</v>
      </c>
      <c r="F268" s="95">
        <f t="shared" si="50"/>
        <v>190.05820721769499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206695</v>
      </c>
      <c r="E287" s="249">
        <v>615179.47</v>
      </c>
      <c r="F287" s="95">
        <f t="shared" si="50"/>
        <v>297.62668182587868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136410</v>
      </c>
      <c r="E288" s="249">
        <v>474729.56</v>
      </c>
      <c r="F288" s="95">
        <f t="shared" si="50"/>
        <v>348.01668499376876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782839</v>
      </c>
      <c r="E289" s="249">
        <v>344302.45</v>
      </c>
      <c r="F289" s="95">
        <f t="shared" si="50"/>
        <v>43.98125923721225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1054762.5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7" workbookViewId="0">
      <selection activeCell="E22" sqref="E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3683157</v>
      </c>
      <c r="E5" s="81">
        <f t="shared" si="0"/>
        <v>3616994.4699999997</v>
      </c>
      <c r="F5" s="82">
        <f t="shared" ref="F5:F141" si="1">IF(D5&gt;0,IF(E5/D5&gt;=100,"&gt;&gt;100",E5/D5*100),"-")</f>
        <v>98.203646219805449</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1251138</v>
      </c>
      <c r="E13" s="83">
        <f t="shared" si="4"/>
        <v>1574629.49</v>
      </c>
      <c r="F13" s="65">
        <f t="shared" si="1"/>
        <v>125.85578009779897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1251138</v>
      </c>
      <c r="E14" s="251">
        <v>1574629.49</v>
      </c>
      <c r="F14" s="65">
        <f t="shared" si="1"/>
        <v>125.85578009779897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2432019</v>
      </c>
      <c r="E21" s="251">
        <v>2042364.98</v>
      </c>
      <c r="F21" s="65">
        <f t="shared" si="1"/>
        <v>83.978167111358914</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2888884</v>
      </c>
      <c r="E82" s="83">
        <f t="shared" si="16"/>
        <v>3098333.47</v>
      </c>
      <c r="F82" s="65">
        <f t="shared" si="1"/>
        <v>107.2501862310844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2888884</v>
      </c>
      <c r="E88" s="251">
        <v>3098333.47</v>
      </c>
      <c r="F88" s="65">
        <f t="shared" si="1"/>
        <v>107.2501862310844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2304275</v>
      </c>
      <c r="E107" s="83">
        <f t="shared" si="21"/>
        <v>3523458.66</v>
      </c>
      <c r="F107" s="65">
        <f t="shared" si="1"/>
        <v>152.90964229529897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2304275</v>
      </c>
      <c r="E113" s="251">
        <v>3523458.66</v>
      </c>
      <c r="F113" s="65">
        <f t="shared" si="1"/>
        <v>152.90964229529897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1612600</v>
      </c>
      <c r="E114" s="83">
        <f t="shared" si="22"/>
        <v>1892899.78</v>
      </c>
      <c r="F114" s="65">
        <f t="shared" si="1"/>
        <v>117.38185414857993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1612600</v>
      </c>
      <c r="E115" s="83">
        <f t="shared" si="23"/>
        <v>1892899.78</v>
      </c>
      <c r="F115" s="65">
        <f t="shared" si="1"/>
        <v>117.38185414857993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1612600</v>
      </c>
      <c r="E116" s="251">
        <v>1892899.78</v>
      </c>
      <c r="F116" s="65">
        <f t="shared" si="1"/>
        <v>117.38185414857993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10488916</v>
      </c>
      <c r="E141" s="108">
        <f t="shared" si="28"/>
        <v>12131686.379999999</v>
      </c>
      <c r="F141" s="84">
        <f t="shared" si="1"/>
        <v>115.66196525932708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v>
      </c>
      <c r="E5" s="109">
        <f t="shared" si="0"/>
        <v>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1</v>
      </c>
      <c r="E6" s="110">
        <f t="shared" si="1"/>
        <v>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1</v>
      </c>
      <c r="E7" s="110">
        <f t="shared" si="2"/>
        <v>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1</v>
      </c>
      <c r="E8" s="252">
        <v>1</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1125943.45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15207071.18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10743257.67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2902141.76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3537522.35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28318.799999999999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116542.19</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49125</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460817.89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537474.32999999996</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3111315.35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3523031.84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940781.67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940781.67</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13849040.539999999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10515999.829999998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2774136.3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3546554.59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24978.85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111297.43</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53101.13</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460817.89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539314.32999999996</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3005799.31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2395863.39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937177.32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937177.32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2483974.09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959481.91999999993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615179.47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112217.32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75010.44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7939.25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18829.41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10438.219999999999</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3887.1099999999997</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813.4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2464.6999999999998</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609.01</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5244.76</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5244.76</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493830.27999999997</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1154.04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492676.24</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344302.45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40000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304300.25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2.2000000000000002</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1524492.17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469729.67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1054762.5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31286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1</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Provjera</v>
      </c>
      <c r="C16" s="118" t="s">
        <v>3018</v>
      </c>
      <c r="D16" s="125"/>
      <c r="E16" s="73">
        <f t="shared" si="5"/>
        <v>0</v>
      </c>
      <c r="F16" s="73">
        <f>MAX(L16:O16)</f>
        <v>1</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1</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2023-03-06T06:57:52Z</cp:lastPrinted>
  <dcterms:created xsi:type="dcterms:W3CDTF">2022-04-01T05:14:30Z</dcterms:created>
  <dcterms:modified xsi:type="dcterms:W3CDTF">2023-03-06T06:57:58Z</dcterms:modified>
</cp:coreProperties>
</file>