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1644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B308" i="9" s="1"/>
  <c r="F308" i="9"/>
  <c r="F307" i="9"/>
  <c r="H306" i="9"/>
  <c r="G306" i="9"/>
  <c r="E306" i="9" s="1"/>
  <c r="B306" i="9" s="1"/>
  <c r="F306" i="9"/>
  <c r="H305" i="9"/>
  <c r="G305" i="9"/>
  <c r="F305" i="9"/>
  <c r="E305" i="9"/>
  <c r="B305" i="9" s="1"/>
  <c r="H304" i="9"/>
  <c r="G304" i="9"/>
  <c r="F304" i="9"/>
  <c r="E304" i="9"/>
  <c r="B304" i="9" s="1"/>
  <c r="H303" i="9"/>
  <c r="G303" i="9"/>
  <c r="E303" i="9" s="1"/>
  <c r="B303" i="9" s="1"/>
  <c r="F303" i="9"/>
  <c r="H302" i="9"/>
  <c r="G302" i="9"/>
  <c r="F302" i="9"/>
  <c r="H301" i="9"/>
  <c r="G301" i="9"/>
  <c r="F301" i="9"/>
  <c r="E301" i="9"/>
  <c r="B301" i="9" s="1"/>
  <c r="H300" i="9"/>
  <c r="G300" i="9"/>
  <c r="F300" i="9"/>
  <c r="H299" i="9"/>
  <c r="G299" i="9"/>
  <c r="E299" i="9" s="1"/>
  <c r="B299" i="9" s="1"/>
  <c r="F299" i="9"/>
  <c r="H298" i="9"/>
  <c r="E298" i="9" s="1"/>
  <c r="B298" i="9" s="1"/>
  <c r="G298" i="9"/>
  <c r="F298" i="9"/>
  <c r="H297" i="9"/>
  <c r="G297" i="9"/>
  <c r="F297" i="9"/>
  <c r="H296" i="9"/>
  <c r="G296" i="9"/>
  <c r="F296" i="9"/>
  <c r="E296" i="9"/>
  <c r="B296" i="9" s="1"/>
  <c r="H295" i="9"/>
  <c r="G295" i="9"/>
  <c r="F295" i="9"/>
  <c r="H294" i="9"/>
  <c r="E294" i="9" s="1"/>
  <c r="B294" i="9" s="1"/>
  <c r="G294" i="9"/>
  <c r="F294" i="9"/>
  <c r="H293" i="9"/>
  <c r="E293" i="9" s="1"/>
  <c r="B293" i="9" s="1"/>
  <c r="G293" i="9"/>
  <c r="F293" i="9"/>
  <c r="H292" i="9"/>
  <c r="G292" i="9"/>
  <c r="F292" i="9"/>
  <c r="H291" i="9"/>
  <c r="G291" i="9"/>
  <c r="E291" i="9" s="1"/>
  <c r="B291" i="9" s="1"/>
  <c r="F291" i="9"/>
  <c r="F290" i="9"/>
  <c r="F289" i="9"/>
  <c r="H288" i="9"/>
  <c r="G288" i="9"/>
  <c r="E288" i="9" s="1"/>
  <c r="B288" i="9" s="1"/>
  <c r="F288" i="9"/>
  <c r="H287" i="9"/>
  <c r="G287" i="9"/>
  <c r="F287" i="9"/>
  <c r="H286" i="9"/>
  <c r="G286" i="9"/>
  <c r="F286" i="9"/>
  <c r="H285" i="9"/>
  <c r="G285" i="9"/>
  <c r="F285" i="9"/>
  <c r="F284" i="9"/>
  <c r="H283" i="9"/>
  <c r="E283" i="9" s="1"/>
  <c r="B283" i="9" s="1"/>
  <c r="G283" i="9"/>
  <c r="F283" i="9"/>
  <c r="H282" i="9"/>
  <c r="G282" i="9"/>
  <c r="E282" i="9" s="1"/>
  <c r="B282" i="9" s="1"/>
  <c r="F282" i="9"/>
  <c r="H281" i="9"/>
  <c r="G281" i="9"/>
  <c r="E281" i="9" s="1"/>
  <c r="B281" i="9" s="1"/>
  <c r="F281" i="9"/>
  <c r="F280" i="9"/>
  <c r="F279" i="9"/>
  <c r="F278" i="9"/>
  <c r="F277" i="9"/>
  <c r="F276" i="9"/>
  <c r="L275" i="9"/>
  <c r="F275" i="9" s="1"/>
  <c r="H275" i="9"/>
  <c r="F274" i="9"/>
  <c r="I273" i="9"/>
  <c r="H273" i="9"/>
  <c r="E273" i="9" s="1"/>
  <c r="B273" i="9" s="1"/>
  <c r="F273" i="9"/>
  <c r="E272" i="9"/>
  <c r="M271" i="9"/>
  <c r="L271" i="9"/>
  <c r="F271" i="9"/>
  <c r="E271" i="9"/>
  <c r="B271" i="9" s="1"/>
  <c r="M270" i="9"/>
  <c r="L270" i="9"/>
  <c r="F270" i="9"/>
  <c r="E270" i="9"/>
  <c r="B270" i="9" s="1"/>
  <c r="M269" i="9"/>
  <c r="L269" i="9"/>
  <c r="F269" i="9" s="1"/>
  <c r="B269" i="9" s="1"/>
  <c r="E269" i="9"/>
  <c r="M268" i="9"/>
  <c r="L268" i="9"/>
  <c r="F268" i="9" s="1"/>
  <c r="B268" i="9" s="1"/>
  <c r="E268" i="9"/>
  <c r="M267" i="9"/>
  <c r="L267" i="9"/>
  <c r="F267" i="9"/>
  <c r="E267" i="9"/>
  <c r="B267" i="9" s="1"/>
  <c r="M266" i="9"/>
  <c r="L266" i="9"/>
  <c r="F266" i="9"/>
  <c r="E266" i="9"/>
  <c r="B266" i="9" s="1"/>
  <c r="M265" i="9"/>
  <c r="L265" i="9"/>
  <c r="F265" i="9" s="1"/>
  <c r="B265" i="9" s="1"/>
  <c r="E265" i="9"/>
  <c r="M264" i="9"/>
  <c r="L264" i="9"/>
  <c r="F264" i="9" s="1"/>
  <c r="B264" i="9" s="1"/>
  <c r="E264" i="9"/>
  <c r="M263" i="9"/>
  <c r="L263" i="9"/>
  <c r="F263" i="9"/>
  <c r="E263" i="9"/>
  <c r="B263" i="9" s="1"/>
  <c r="M262" i="9"/>
  <c r="L262" i="9"/>
  <c r="F262" i="9"/>
  <c r="E262" i="9"/>
  <c r="B262" i="9" s="1"/>
  <c r="M261" i="9"/>
  <c r="L261" i="9"/>
  <c r="F261" i="9" s="1"/>
  <c r="B261" i="9" s="1"/>
  <c r="E261" i="9"/>
  <c r="M260" i="9"/>
  <c r="L260" i="9"/>
  <c r="F260" i="9" s="1"/>
  <c r="B260" i="9" s="1"/>
  <c r="E260" i="9"/>
  <c r="M259" i="9"/>
  <c r="L259" i="9"/>
  <c r="F259" i="9"/>
  <c r="E259" i="9"/>
  <c r="B259" i="9" s="1"/>
  <c r="M258" i="9"/>
  <c r="L258" i="9"/>
  <c r="F258" i="9"/>
  <c r="E258" i="9"/>
  <c r="B258" i="9" s="1"/>
  <c r="M257" i="9"/>
  <c r="L257" i="9"/>
  <c r="F257" i="9" s="1"/>
  <c r="B257" i="9" s="1"/>
  <c r="E257" i="9"/>
  <c r="M256" i="9"/>
  <c r="L256" i="9"/>
  <c r="F256" i="9" s="1"/>
  <c r="B256" i="9" s="1"/>
  <c r="E256" i="9"/>
  <c r="M255" i="9"/>
  <c r="L255" i="9"/>
  <c r="F255" i="9"/>
  <c r="E255" i="9"/>
  <c r="B255" i="9" s="1"/>
  <c r="M254" i="9"/>
  <c r="L254" i="9"/>
  <c r="F254" i="9" s="1"/>
  <c r="B254" i="9" s="1"/>
  <c r="E254" i="9"/>
  <c r="M253" i="9"/>
  <c r="L253" i="9"/>
  <c r="F253" i="9" s="1"/>
  <c r="E253" i="9"/>
  <c r="B253" i="9" s="1"/>
  <c r="M252" i="9"/>
  <c r="L252" i="9"/>
  <c r="F252" i="9"/>
  <c r="B252" i="9" s="1"/>
  <c r="E252" i="9"/>
  <c r="M251" i="9"/>
  <c r="L251" i="9"/>
  <c r="F251" i="9" s="1"/>
  <c r="B251" i="9" s="1"/>
  <c r="E251" i="9"/>
  <c r="M250" i="9"/>
  <c r="L250" i="9"/>
  <c r="F250" i="9" s="1"/>
  <c r="E250" i="9"/>
  <c r="B250" i="9" s="1"/>
  <c r="M249" i="9"/>
  <c r="L249" i="9"/>
  <c r="F249" i="9"/>
  <c r="E249" i="9"/>
  <c r="B249" i="9" s="1"/>
  <c r="M248" i="9"/>
  <c r="L248" i="9"/>
  <c r="F248" i="9" s="1"/>
  <c r="B248" i="9" s="1"/>
  <c r="E248" i="9"/>
  <c r="M247" i="9"/>
  <c r="L247" i="9"/>
  <c r="F247" i="9" s="1"/>
  <c r="B247" i="9" s="1"/>
  <c r="E247" i="9"/>
  <c r="M246" i="9"/>
  <c r="F246" i="9" s="1"/>
  <c r="L246" i="9"/>
  <c r="E246" i="9"/>
  <c r="B246" i="9" s="1"/>
  <c r="M245" i="9"/>
  <c r="L245" i="9"/>
  <c r="F245" i="9"/>
  <c r="E245" i="9"/>
  <c r="B245" i="9" s="1"/>
  <c r="M244" i="9"/>
  <c r="L244" i="9"/>
  <c r="F244" i="9" s="1"/>
  <c r="B244" i="9" s="1"/>
  <c r="E244" i="9"/>
  <c r="M243" i="9"/>
  <c r="L243" i="9"/>
  <c r="F243" i="9" s="1"/>
  <c r="B243" i="9" s="1"/>
  <c r="E243" i="9"/>
  <c r="M242" i="9"/>
  <c r="L242" i="9"/>
  <c r="F242" i="9"/>
  <c r="E242" i="9"/>
  <c r="B242" i="9" s="1"/>
  <c r="M241" i="9"/>
  <c r="L241" i="9"/>
  <c r="F241" i="9"/>
  <c r="E241" i="9"/>
  <c r="B241" i="9" s="1"/>
  <c r="M240" i="9"/>
  <c r="L240" i="9"/>
  <c r="F240" i="9" s="1"/>
  <c r="B240" i="9" s="1"/>
  <c r="E240" i="9"/>
  <c r="M239" i="9"/>
  <c r="L239" i="9"/>
  <c r="F239" i="9" s="1"/>
  <c r="B239" i="9" s="1"/>
  <c r="E239" i="9"/>
  <c r="M238" i="9"/>
  <c r="L238" i="9"/>
  <c r="F238" i="9"/>
  <c r="E238" i="9"/>
  <c r="B238" i="9" s="1"/>
  <c r="M237" i="9"/>
  <c r="L237" i="9"/>
  <c r="F237" i="9" s="1"/>
  <c r="E237" i="9"/>
  <c r="B237" i="9" s="1"/>
  <c r="M236" i="9"/>
  <c r="L236" i="9"/>
  <c r="F236" i="9" s="1"/>
  <c r="B236" i="9" s="1"/>
  <c r="E236" i="9"/>
  <c r="M235" i="9"/>
  <c r="L235" i="9"/>
  <c r="F235" i="9" s="1"/>
  <c r="E235" i="9"/>
  <c r="B235" i="9" s="1"/>
  <c r="M234" i="9"/>
  <c r="L234" i="9"/>
  <c r="F234" i="9"/>
  <c r="E234" i="9"/>
  <c r="B234" i="9" s="1"/>
  <c r="M233" i="9"/>
  <c r="L233" i="9"/>
  <c r="F233" i="9" s="1"/>
  <c r="B233" i="9" s="1"/>
  <c r="E233" i="9"/>
  <c r="M232" i="9"/>
  <c r="L232" i="9"/>
  <c r="F232" i="9" s="1"/>
  <c r="B232" i="9" s="1"/>
  <c r="E232" i="9"/>
  <c r="M231" i="9"/>
  <c r="L231" i="9"/>
  <c r="F231" i="9"/>
  <c r="E231" i="9"/>
  <c r="B231" i="9" s="1"/>
  <c r="M230" i="9"/>
  <c r="L230" i="9"/>
  <c r="F230" i="9"/>
  <c r="E230" i="9"/>
  <c r="B230" i="9" s="1"/>
  <c r="M229" i="9"/>
  <c r="L229" i="9"/>
  <c r="F229" i="9" s="1"/>
  <c r="B229" i="9" s="1"/>
  <c r="E229" i="9"/>
  <c r="M228" i="9"/>
  <c r="L228" i="9"/>
  <c r="F228" i="9" s="1"/>
  <c r="B228" i="9" s="1"/>
  <c r="E228" i="9"/>
  <c r="M227" i="9"/>
  <c r="L227" i="9"/>
  <c r="F227" i="9"/>
  <c r="E227" i="9"/>
  <c r="B227" i="9" s="1"/>
  <c r="M226" i="9"/>
  <c r="L226" i="9"/>
  <c r="E226" i="9"/>
  <c r="M225" i="9"/>
  <c r="L225" i="9"/>
  <c r="F225" i="9" s="1"/>
  <c r="B225" i="9" s="1"/>
  <c r="E225" i="9"/>
  <c r="M224" i="9"/>
  <c r="L224" i="9"/>
  <c r="F224" i="9" s="1"/>
  <c r="B224" i="9" s="1"/>
  <c r="E224" i="9"/>
  <c r="M223" i="9"/>
  <c r="L223" i="9"/>
  <c r="F223" i="9" s="1"/>
  <c r="B223" i="9" s="1"/>
  <c r="E223" i="9"/>
  <c r="M222" i="9"/>
  <c r="L222" i="9"/>
  <c r="F222" i="9"/>
  <c r="E222" i="9"/>
  <c r="B222" i="9" s="1"/>
  <c r="M221" i="9"/>
  <c r="L221" i="9"/>
  <c r="F221" i="9" s="1"/>
  <c r="B221" i="9" s="1"/>
  <c r="E221" i="9"/>
  <c r="M220" i="9"/>
  <c r="L220" i="9"/>
  <c r="F220" i="9" s="1"/>
  <c r="B220" i="9" s="1"/>
  <c r="E220" i="9"/>
  <c r="M219" i="9"/>
  <c r="L219" i="9"/>
  <c r="F219" i="9" s="1"/>
  <c r="E219" i="9"/>
  <c r="M218" i="9"/>
  <c r="L218" i="9"/>
  <c r="F218" i="9"/>
  <c r="E218" i="9"/>
  <c r="B218" i="9" s="1"/>
  <c r="M217" i="9"/>
  <c r="L217" i="9"/>
  <c r="E217" i="9"/>
  <c r="M216" i="9"/>
  <c r="L216" i="9"/>
  <c r="F216" i="9" s="1"/>
  <c r="B216" i="9" s="1"/>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E158" i="9" s="1"/>
  <c r="B158" i="9" s="1"/>
  <c r="G158" i="9"/>
  <c r="F158" i="9"/>
  <c r="H157" i="9"/>
  <c r="G157" i="9"/>
  <c r="F157" i="9"/>
  <c r="E157" i="9"/>
  <c r="B157" i="9" s="1"/>
  <c r="H156" i="9"/>
  <c r="G156" i="9"/>
  <c r="E156" i="9" s="1"/>
  <c r="B156"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G62" i="9"/>
  <c r="F62" i="9"/>
  <c r="B62" i="9"/>
  <c r="H61" i="9"/>
  <c r="G61" i="9"/>
  <c r="F61" i="9"/>
  <c r="E61" i="9"/>
  <c r="B61" i="9" s="1"/>
  <c r="H60" i="9"/>
  <c r="G60" i="9"/>
  <c r="E60" i="9" s="1"/>
  <c r="B60" i="9" s="1"/>
  <c r="F60" i="9"/>
  <c r="H59" i="9"/>
  <c r="G59" i="9"/>
  <c r="E59" i="9" s="1"/>
  <c r="B59" i="9" s="1"/>
  <c r="F59" i="9"/>
  <c r="H58" i="9"/>
  <c r="E58" i="9" s="1"/>
  <c r="G58" i="9"/>
  <c r="F58" i="9"/>
  <c r="B58" i="9"/>
  <c r="H57" i="9"/>
  <c r="G57" i="9"/>
  <c r="F57" i="9"/>
  <c r="E57" i="9"/>
  <c r="B57" i="9" s="1"/>
  <c r="H56" i="9"/>
  <c r="G56" i="9"/>
  <c r="E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G50" i="9"/>
  <c r="F50" i="9"/>
  <c r="B50" i="9"/>
  <c r="H49" i="9"/>
  <c r="G49" i="9"/>
  <c r="F49" i="9"/>
  <c r="E49" i="9"/>
  <c r="B49" i="9" s="1"/>
  <c r="H48" i="9"/>
  <c r="G48" i="9"/>
  <c r="F48" i="9"/>
  <c r="B48" i="9" s="1"/>
  <c r="E48" i="9"/>
  <c r="H47" i="9"/>
  <c r="G47" i="9"/>
  <c r="E47" i="9" s="1"/>
  <c r="B47" i="9" s="1"/>
  <c r="F47" i="9"/>
  <c r="H46" i="9"/>
  <c r="E46" i="9" s="1"/>
  <c r="B46" i="9" s="1"/>
  <c r="G46" i="9"/>
  <c r="F46" i="9"/>
  <c r="H45" i="9"/>
  <c r="G45" i="9"/>
  <c r="F45" i="9"/>
  <c r="E45" i="9"/>
  <c r="B45" i="9" s="1"/>
  <c r="H44" i="9"/>
  <c r="G44" i="9"/>
  <c r="E44" i="9" s="1"/>
  <c r="F44" i="9"/>
  <c r="H43" i="9"/>
  <c r="G43" i="9"/>
  <c r="E43" i="9" s="1"/>
  <c r="B43" i="9" s="1"/>
  <c r="F43" i="9"/>
  <c r="H42" i="9"/>
  <c r="E42" i="9" s="1"/>
  <c r="B42" i="9" s="1"/>
  <c r="G42" i="9"/>
  <c r="F42" i="9"/>
  <c r="H41" i="9"/>
  <c r="G41" i="9"/>
  <c r="F41" i="9"/>
  <c r="E41" i="9"/>
  <c r="B41" i="9" s="1"/>
  <c r="H40" i="9"/>
  <c r="G40" i="9"/>
  <c r="E40" i="9" s="1"/>
  <c r="F40" i="9"/>
  <c r="H39" i="9"/>
  <c r="G39" i="9"/>
  <c r="E39" i="9" s="1"/>
  <c r="B39" i="9" s="1"/>
  <c r="F39" i="9"/>
  <c r="H38" i="9"/>
  <c r="E38" i="9" s="1"/>
  <c r="B38" i="9" s="1"/>
  <c r="G38" i="9"/>
  <c r="F38" i="9"/>
  <c r="H37" i="9"/>
  <c r="G37" i="9"/>
  <c r="F37" i="9"/>
  <c r="E37" i="9"/>
  <c r="B37" i="9" s="1"/>
  <c r="H36" i="9"/>
  <c r="G36" i="9"/>
  <c r="F36" i="9"/>
  <c r="E36" i="9"/>
  <c r="H35" i="9"/>
  <c r="G35" i="9"/>
  <c r="E35" i="9" s="1"/>
  <c r="B35" i="9" s="1"/>
  <c r="F35" i="9"/>
  <c r="H34" i="9"/>
  <c r="G34" i="9"/>
  <c r="E34" i="9" s="1"/>
  <c r="B34" i="9" s="1"/>
  <c r="F34" i="9"/>
  <c r="H33" i="9"/>
  <c r="G33" i="9"/>
  <c r="E33" i="9" s="1"/>
  <c r="B33" i="9" s="1"/>
  <c r="F33" i="9"/>
  <c r="H32" i="9"/>
  <c r="G32" i="9"/>
  <c r="F32" i="9"/>
  <c r="H31" i="9"/>
  <c r="G31" i="9"/>
  <c r="E31" i="9" s="1"/>
  <c r="B31" i="9" s="1"/>
  <c r="F31" i="9"/>
  <c r="H30" i="9"/>
  <c r="G30" i="9"/>
  <c r="E30" i="9" s="1"/>
  <c r="F30" i="9"/>
  <c r="B30" i="9"/>
  <c r="H29" i="9"/>
  <c r="G29" i="9"/>
  <c r="F29" i="9"/>
  <c r="E29" i="9"/>
  <c r="B29" i="9" s="1"/>
  <c r="H28" i="9"/>
  <c r="G28" i="9"/>
  <c r="F28" i="9"/>
  <c r="E28" i="9"/>
  <c r="B28" i="9" s="1"/>
  <c r="H27" i="9"/>
  <c r="G27" i="9"/>
  <c r="F27" i="9"/>
  <c r="H26" i="9"/>
  <c r="G26" i="9"/>
  <c r="F26" i="9"/>
  <c r="H25" i="9"/>
  <c r="G25" i="9"/>
  <c r="F25" i="9"/>
  <c r="E25" i="9"/>
  <c r="B25" i="9" s="1"/>
  <c r="H24" i="9"/>
  <c r="G24" i="9"/>
  <c r="F24" i="9"/>
  <c r="E24" i="9"/>
  <c r="H23" i="9"/>
  <c r="G23" i="9"/>
  <c r="E23" i="9" s="1"/>
  <c r="B23" i="9" s="1"/>
  <c r="F23" i="9"/>
  <c r="H22" i="9"/>
  <c r="G22" i="9"/>
  <c r="E22" i="9" s="1"/>
  <c r="B22" i="9" s="1"/>
  <c r="F22" i="9"/>
  <c r="F21" i="9"/>
  <c r="F4" i="9"/>
  <c r="O3" i="9"/>
  <c r="G275" i="9" s="1"/>
  <c r="E275" i="9" s="1"/>
  <c r="B275" i="9" s="1"/>
  <c r="I3" i="9"/>
  <c r="H3" i="9"/>
  <c r="G3" i="9"/>
  <c r="D101" i="8"/>
  <c r="D95" i="8"/>
  <c r="D90" i="8"/>
  <c r="D85" i="8"/>
  <c r="D80" i="8"/>
  <c r="D75" i="8"/>
  <c r="D70" i="8"/>
  <c r="D65" i="8"/>
  <c r="D60" i="8"/>
  <c r="D55" i="8"/>
  <c r="D49" i="8" s="1"/>
  <c r="D50" i="8"/>
  <c r="D44" i="8"/>
  <c r="D43" i="8" s="1"/>
  <c r="D36" i="8"/>
  <c r="D26" i="8"/>
  <c r="D24" i="8" s="1"/>
  <c r="D18" i="8"/>
  <c r="D8" i="8"/>
  <c r="D6" i="8"/>
  <c r="D42" i="8" s="1"/>
  <c r="E44" i="7"/>
  <c r="D44" i="7"/>
  <c r="E39" i="7"/>
  <c r="D39" i="7"/>
  <c r="D38" i="7" s="1"/>
  <c r="E38" i="7"/>
  <c r="E30" i="7"/>
  <c r="D30" i="7"/>
  <c r="E23" i="7"/>
  <c r="E22" i="7" s="1"/>
  <c r="D23" i="7"/>
  <c r="D22" i="7"/>
  <c r="E14" i="7"/>
  <c r="D14" i="7"/>
  <c r="E7" i="7"/>
  <c r="D7" i="7"/>
  <c r="D6" i="7" s="1"/>
  <c r="D5" i="7" s="1"/>
  <c r="G315" i="9" s="1"/>
  <c r="E315" i="9" s="1"/>
  <c r="E6" i="7"/>
  <c r="E5" i="7" s="1"/>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E141" i="6" s="1"/>
  <c r="D1435"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6" i="5" s="1"/>
  <c r="D245" i="5"/>
  <c r="F244" i="5"/>
  <c r="F243" i="5"/>
  <c r="E242" i="5"/>
  <c r="D242" i="5"/>
  <c r="F242" i="5" s="1"/>
  <c r="F241" i="5"/>
  <c r="F240" i="5"/>
  <c r="F239" i="5"/>
  <c r="E239" i="5"/>
  <c r="D239" i="5"/>
  <c r="E238" i="5"/>
  <c r="E237" i="5" s="1"/>
  <c r="D238" i="5"/>
  <c r="F238" i="5" s="1"/>
  <c r="D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D206" i="5" s="1"/>
  <c r="F205" i="5"/>
  <c r="F204" i="5"/>
  <c r="F203" i="5"/>
  <c r="F202" i="5"/>
  <c r="F201" i="5"/>
  <c r="F200" i="5"/>
  <c r="F199" i="5"/>
  <c r="E198" i="5"/>
  <c r="D198" i="5"/>
  <c r="F198" i="5" s="1"/>
  <c r="F197" i="5"/>
  <c r="F196" i="5"/>
  <c r="F195" i="5"/>
  <c r="F194" i="5"/>
  <c r="F193" i="5"/>
  <c r="F192" i="5"/>
  <c r="F191" i="5"/>
  <c r="E191" i="5"/>
  <c r="D191" i="5"/>
  <c r="E190" i="5"/>
  <c r="H309" i="9" s="1"/>
  <c r="D190" i="5"/>
  <c r="G309" i="9" s="1"/>
  <c r="F189" i="5"/>
  <c r="F188" i="5"/>
  <c r="F187" i="5"/>
  <c r="F186" i="5"/>
  <c r="F185" i="5"/>
  <c r="F184" i="5"/>
  <c r="F183" i="5"/>
  <c r="F182" i="5"/>
  <c r="F181" i="5"/>
  <c r="E180" i="5"/>
  <c r="E177" i="5" s="1"/>
  <c r="D180" i="5"/>
  <c r="F180"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D146" i="5"/>
  <c r="F146" i="5" s="1"/>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87" i="5"/>
  <c r="D87" i="5"/>
  <c r="F87" i="5" s="1"/>
  <c r="F86" i="5"/>
  <c r="F85" i="5"/>
  <c r="F84" i="5"/>
  <c r="F83" i="5"/>
  <c r="F82" i="5"/>
  <c r="F81" i="5"/>
  <c r="F80" i="5"/>
  <c r="F79" i="5"/>
  <c r="E79" i="5"/>
  <c r="D79" i="5"/>
  <c r="D78" i="5" s="1"/>
  <c r="F78" i="5" s="1"/>
  <c r="E78" i="5"/>
  <c r="F77" i="5"/>
  <c r="F76" i="5"/>
  <c r="F75" i="5"/>
  <c r="F74" i="5"/>
  <c r="F73" i="5"/>
  <c r="F72" i="5"/>
  <c r="F71" i="5"/>
  <c r="E70" i="5"/>
  <c r="E69" i="5" s="1"/>
  <c r="D70" i="5"/>
  <c r="D69"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D625" i="4" s="1"/>
  <c r="F625" i="4" s="1"/>
  <c r="F631" i="4"/>
  <c r="F630" i="4"/>
  <c r="F629" i="4"/>
  <c r="E629" i="4"/>
  <c r="D629" i="4"/>
  <c r="F628" i="4"/>
  <c r="F627" i="4"/>
  <c r="F626" i="4"/>
  <c r="E626" i="4"/>
  <c r="D626" i="4"/>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G143" i="9" s="1"/>
  <c r="E143" i="9" s="1"/>
  <c r="B143" i="9" s="1"/>
  <c r="F602" i="4"/>
  <c r="F601" i="4"/>
  <c r="F600" i="4"/>
  <c r="F599" i="4"/>
  <c r="E599" i="4"/>
  <c r="D599" i="4"/>
  <c r="F598" i="4"/>
  <c r="F597" i="4"/>
  <c r="F596" i="4"/>
  <c r="F595" i="4"/>
  <c r="E594" i="4"/>
  <c r="E593" i="4" s="1"/>
  <c r="D594" i="4"/>
  <c r="D593" i="4" s="1"/>
  <c r="F593" i="4" s="1"/>
  <c r="F592" i="4"/>
  <c r="F591" i="4"/>
  <c r="E590" i="4"/>
  <c r="D590" i="4"/>
  <c r="F590" i="4" s="1"/>
  <c r="F589" i="4"/>
  <c r="F588" i="4"/>
  <c r="F587" i="4"/>
  <c r="E587" i="4"/>
  <c r="D587" i="4"/>
  <c r="F586" i="4"/>
  <c r="F585" i="4"/>
  <c r="E585" i="4"/>
  <c r="D585" i="4"/>
  <c r="F584" i="4"/>
  <c r="F583" i="4"/>
  <c r="F582" i="4"/>
  <c r="E581" i="4"/>
  <c r="E580" i="4" s="1"/>
  <c r="D581" i="4"/>
  <c r="F581" i="4" s="1"/>
  <c r="F579" i="4"/>
  <c r="F578" i="4"/>
  <c r="E577" i="4"/>
  <c r="D577" i="4"/>
  <c r="F577" i="4" s="1"/>
  <c r="F576" i="4"/>
  <c r="F575" i="4"/>
  <c r="E574" i="4"/>
  <c r="D574" i="4"/>
  <c r="F574" i="4" s="1"/>
  <c r="F573" i="4"/>
  <c r="F572" i="4"/>
  <c r="F571" i="4"/>
  <c r="E571" i="4"/>
  <c r="D571" i="4"/>
  <c r="F570" i="4"/>
  <c r="F569" i="4"/>
  <c r="F568" i="4"/>
  <c r="E568" i="4"/>
  <c r="D568" i="4"/>
  <c r="D567" i="4" s="1"/>
  <c r="F567" i="4" s="1"/>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E528" i="4" s="1"/>
  <c r="D530" i="4"/>
  <c r="F527" i="4"/>
  <c r="F526" i="4"/>
  <c r="E525" i="4"/>
  <c r="D525" i="4"/>
  <c r="F525" i="4" s="1"/>
  <c r="F524" i="4"/>
  <c r="F523" i="4"/>
  <c r="E522" i="4"/>
  <c r="D522" i="4"/>
  <c r="F522" i="4" s="1"/>
  <c r="F521" i="4"/>
  <c r="F520" i="4"/>
  <c r="F519" i="4"/>
  <c r="E519" i="4"/>
  <c r="D519" i="4"/>
  <c r="F518" i="4"/>
  <c r="F517" i="4"/>
  <c r="F516" i="4"/>
  <c r="E516" i="4"/>
  <c r="D516" i="4"/>
  <c r="D515" i="4" s="1"/>
  <c r="F515" i="4" s="1"/>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D466" i="4"/>
  <c r="F465" i="4"/>
  <c r="F464" i="4"/>
  <c r="E463" i="4"/>
  <c r="D463" i="4"/>
  <c r="F463" i="4" s="1"/>
  <c r="F462" i="4"/>
  <c r="F461" i="4"/>
  <c r="E460" i="4"/>
  <c r="D460" i="4"/>
  <c r="F460" i="4" s="1"/>
  <c r="D459" i="4"/>
  <c r="F459" i="4" s="1"/>
  <c r="F458" i="4"/>
  <c r="F457" i="4"/>
  <c r="F456" i="4"/>
  <c r="F455" i="4"/>
  <c r="E455" i="4"/>
  <c r="E421" i="4" s="1"/>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18" i="4"/>
  <c r="D418" i="4"/>
  <c r="E417" i="4"/>
  <c r="E644" i="4" s="1"/>
  <c r="D417" i="4"/>
  <c r="D644" i="4" s="1"/>
  <c r="F644" i="4" s="1"/>
  <c r="F416" i="4"/>
  <c r="E416" i="4"/>
  <c r="E643" i="4" s="1"/>
  <c r="D416" i="4"/>
  <c r="F411" i="4"/>
  <c r="F410" i="4"/>
  <c r="F409" i="4"/>
  <c r="F406" i="4"/>
  <c r="F405" i="4"/>
  <c r="F404" i="4"/>
  <c r="F403" i="4"/>
  <c r="F402" i="4"/>
  <c r="E402" i="4"/>
  <c r="D402" i="4"/>
  <c r="F401" i="4"/>
  <c r="F400" i="4"/>
  <c r="E400" i="4"/>
  <c r="D400" i="4"/>
  <c r="F399" i="4"/>
  <c r="F398" i="4"/>
  <c r="E397" i="4"/>
  <c r="D397" i="4"/>
  <c r="D396" i="4" s="1"/>
  <c r="F396" i="4"/>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F364" i="4" s="1"/>
  <c r="D364" i="4"/>
  <c r="D363" i="4"/>
  <c r="F362" i="4"/>
  <c r="F361" i="4"/>
  <c r="F360" i="4"/>
  <c r="F359" i="4"/>
  <c r="F358" i="4"/>
  <c r="F357" i="4"/>
  <c r="F356" i="4"/>
  <c r="E356" i="4"/>
  <c r="E351" i="4" s="1"/>
  <c r="D356" i="4"/>
  <c r="F355" i="4"/>
  <c r="F354" i="4"/>
  <c r="F353" i="4"/>
  <c r="E352" i="4"/>
  <c r="D352" i="4"/>
  <c r="F352" i="4" s="1"/>
  <c r="F349" i="4"/>
  <c r="F348" i="4"/>
  <c r="E348" i="4"/>
  <c r="D348" i="4"/>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F312" i="4" s="1"/>
  <c r="D312" i="4"/>
  <c r="D311" i="4"/>
  <c r="F310" i="4"/>
  <c r="F309" i="4"/>
  <c r="F308" i="4"/>
  <c r="F307" i="4"/>
  <c r="F306" i="4"/>
  <c r="F305" i="4"/>
  <c r="F304" i="4"/>
  <c r="E304" i="4"/>
  <c r="D304" i="4"/>
  <c r="F303" i="4"/>
  <c r="F302" i="4"/>
  <c r="F301" i="4"/>
  <c r="E300" i="4"/>
  <c r="E299" i="4" s="1"/>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D263" i="4" s="1"/>
  <c r="F262" i="4"/>
  <c r="F261" i="4"/>
  <c r="F260" i="4"/>
  <c r="E259" i="4"/>
  <c r="F259" i="4" s="1"/>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F225" i="4"/>
  <c r="E225" i="4"/>
  <c r="E224" i="4" s="1"/>
  <c r="D225" i="4"/>
  <c r="D224" i="4"/>
  <c r="F223" i="4"/>
  <c r="F222" i="4"/>
  <c r="F221" i="4"/>
  <c r="F220" i="4"/>
  <c r="E219" i="4"/>
  <c r="D219" i="4"/>
  <c r="F219" i="4" s="1"/>
  <c r="F218" i="4"/>
  <c r="F217" i="4"/>
  <c r="E216" i="4"/>
  <c r="E215" i="4" s="1"/>
  <c r="D216" i="4"/>
  <c r="D215" i="4" s="1"/>
  <c r="F214" i="4"/>
  <c r="F213" i="4"/>
  <c r="F212" i="4"/>
  <c r="F211" i="4"/>
  <c r="F210" i="4"/>
  <c r="E210" i="4"/>
  <c r="D210" i="4"/>
  <c r="F209" i="4"/>
  <c r="F208" i="4"/>
  <c r="F207" i="4"/>
  <c r="F206" i="4"/>
  <c r="F205" i="4"/>
  <c r="F204" i="4"/>
  <c r="F203" i="4"/>
  <c r="E202" i="4"/>
  <c r="E196" i="4" s="1"/>
  <c r="D202" i="4"/>
  <c r="F202" i="4" s="1"/>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D169" i="4"/>
  <c r="F169" i="4" s="1"/>
  <c r="F168" i="4"/>
  <c r="F167" i="4"/>
  <c r="F166" i="4"/>
  <c r="F165" i="4"/>
  <c r="F164" i="4"/>
  <c r="E164" i="4"/>
  <c r="D164" i="4"/>
  <c r="E163" i="4"/>
  <c r="F162" i="4"/>
  <c r="F161" i="4"/>
  <c r="F160" i="4"/>
  <c r="E159" i="4"/>
  <c r="D159" i="4"/>
  <c r="F159" i="4" s="1"/>
  <c r="F158" i="4"/>
  <c r="F157" i="4"/>
  <c r="F156" i="4"/>
  <c r="F155" i="4"/>
  <c r="F154" i="4"/>
  <c r="E153" i="4"/>
  <c r="E152" i="4" s="1"/>
  <c r="E151" i="4" s="1"/>
  <c r="D153" i="4"/>
  <c r="F153" i="4" s="1"/>
  <c r="F150" i="4"/>
  <c r="F149" i="4"/>
  <c r="F148" i="4"/>
  <c r="F147" i="4"/>
  <c r="F146" i="4"/>
  <c r="F145" i="4"/>
  <c r="F144" i="4"/>
  <c r="F143" i="4"/>
  <c r="F142" i="4"/>
  <c r="F141" i="4"/>
  <c r="F140" i="4"/>
  <c r="E140" i="4"/>
  <c r="D140" i="4"/>
  <c r="D139" i="4" s="1"/>
  <c r="F139" i="4" s="1"/>
  <c r="E139" i="4"/>
  <c r="F138" i="4"/>
  <c r="F137" i="4"/>
  <c r="F136" i="4"/>
  <c r="F135" i="4"/>
  <c r="E134" i="4"/>
  <c r="E133" i="4" s="1"/>
  <c r="D134" i="4"/>
  <c r="D133" i="4" s="1"/>
  <c r="F133" i="4" s="1"/>
  <c r="F132" i="4"/>
  <c r="F131" i="4"/>
  <c r="F130" i="4"/>
  <c r="F129" i="4"/>
  <c r="F128" i="4"/>
  <c r="E128" i="4"/>
  <c r="D128" i="4"/>
  <c r="F127" i="4"/>
  <c r="F126" i="4"/>
  <c r="E125" i="4"/>
  <c r="E124" i="4" s="1"/>
  <c r="D125" i="4"/>
  <c r="F125" i="4" s="1"/>
  <c r="F123" i="4"/>
  <c r="F122" i="4"/>
  <c r="F121" i="4"/>
  <c r="E120" i="4"/>
  <c r="D120" i="4"/>
  <c r="F120" i="4" s="1"/>
  <c r="F119" i="4"/>
  <c r="F118" i="4"/>
  <c r="F117" i="4"/>
  <c r="F116" i="4"/>
  <c r="F115" i="4"/>
  <c r="F114" i="4"/>
  <c r="F113" i="4"/>
  <c r="F112" i="4"/>
  <c r="E112" i="4"/>
  <c r="D112" i="4"/>
  <c r="F111" i="4"/>
  <c r="F110" i="4"/>
  <c r="F109" i="4"/>
  <c r="F108" i="4"/>
  <c r="E107" i="4"/>
  <c r="F107" i="4" s="1"/>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E59" i="4"/>
  <c r="F59" i="4" s="1"/>
  <c r="D59" i="4"/>
  <c r="F58" i="4"/>
  <c r="F57" i="4"/>
  <c r="F56" i="4"/>
  <c r="F55" i="4"/>
  <c r="E54" i="4"/>
  <c r="D54" i="4"/>
  <c r="F54" i="4" s="1"/>
  <c r="F53" i="4"/>
  <c r="F52" i="4"/>
  <c r="F51" i="4"/>
  <c r="E51" i="4"/>
  <c r="E50" i="4" s="1"/>
  <c r="D51" i="4"/>
  <c r="D50" i="4"/>
  <c r="F50" i="4" s="1"/>
  <c r="F49" i="4"/>
  <c r="F48" i="4"/>
  <c r="F47" i="4"/>
  <c r="F46" i="4"/>
  <c r="E45" i="4"/>
  <c r="D45" i="4"/>
  <c r="F45" i="4" s="1"/>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36" i="3"/>
  <c r="G36" i="3"/>
  <c r="B36" i="3"/>
  <c r="I35" i="3"/>
  <c r="G35" i="3"/>
  <c r="B35" i="3"/>
  <c r="I34"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H24" i="3"/>
  <c r="G24" i="3"/>
  <c r="B24" i="3"/>
  <c r="I23" i="3"/>
  <c r="H23" i="3"/>
  <c r="G23" i="3"/>
  <c r="B23" i="3"/>
  <c r="G22" i="3"/>
  <c r="B22" i="3"/>
  <c r="G21" i="3"/>
  <c r="B21" i="3"/>
  <c r="I20" i="3"/>
  <c r="G20" i="3"/>
  <c r="B20" i="3"/>
  <c r="G19" i="3"/>
  <c r="B19" i="3"/>
  <c r="G18" i="3"/>
  <c r="B18" i="3"/>
  <c r="G17" i="3"/>
  <c r="B17" i="3"/>
  <c r="G16" i="3"/>
  <c r="B16" i="3"/>
  <c r="H10" i="3" a="1"/>
  <c r="H10" i="3" s="1"/>
  <c r="L3" i="9" s="1"/>
  <c r="H1580" i="1"/>
  <c r="G1580" i="1"/>
  <c r="C1580" i="1"/>
  <c r="H1579" i="1"/>
  <c r="G1579" i="1"/>
  <c r="C1579" i="1"/>
  <c r="G1578" i="1"/>
  <c r="C1578" i="1"/>
  <c r="H1578" i="1" s="1"/>
  <c r="C1577" i="1"/>
  <c r="H1576" i="1"/>
  <c r="C1576" i="1"/>
  <c r="G1576" i="1" s="1"/>
  <c r="H1575" i="1"/>
  <c r="G1575" i="1"/>
  <c r="C1575" i="1"/>
  <c r="G1574" i="1"/>
  <c r="C1574" i="1"/>
  <c r="H1574" i="1" s="1"/>
  <c r="C1573" i="1"/>
  <c r="H1572" i="1"/>
  <c r="C1572" i="1"/>
  <c r="G1572" i="1" s="1"/>
  <c r="H1571" i="1"/>
  <c r="G1571" i="1"/>
  <c r="C1571" i="1"/>
  <c r="G1570" i="1"/>
  <c r="C1570" i="1"/>
  <c r="H1570" i="1" s="1"/>
  <c r="C1569" i="1"/>
  <c r="H1568" i="1"/>
  <c r="C1568" i="1"/>
  <c r="G1568" i="1" s="1"/>
  <c r="H1567" i="1"/>
  <c r="G1567" i="1"/>
  <c r="C1567" i="1"/>
  <c r="G1566" i="1"/>
  <c r="C1566" i="1"/>
  <c r="H1566" i="1" s="1"/>
  <c r="C1565" i="1"/>
  <c r="H1564" i="1"/>
  <c r="C1564" i="1"/>
  <c r="G1564" i="1" s="1"/>
  <c r="H1563" i="1"/>
  <c r="G1563" i="1"/>
  <c r="C1563" i="1"/>
  <c r="G1562" i="1"/>
  <c r="C1562" i="1"/>
  <c r="H1562" i="1" s="1"/>
  <c r="C1561" i="1"/>
  <c r="H1560" i="1"/>
  <c r="C1560" i="1"/>
  <c r="G1560" i="1" s="1"/>
  <c r="H1559" i="1"/>
  <c r="G1559" i="1"/>
  <c r="C1559" i="1"/>
  <c r="G1558" i="1"/>
  <c r="C1558" i="1"/>
  <c r="H1558" i="1" s="1"/>
  <c r="C1557" i="1"/>
  <c r="H1556" i="1"/>
  <c r="C1556" i="1"/>
  <c r="G1556" i="1" s="1"/>
  <c r="H1555" i="1"/>
  <c r="G1555" i="1"/>
  <c r="C1555" i="1"/>
  <c r="G1554" i="1"/>
  <c r="C1554" i="1"/>
  <c r="H1554" i="1" s="1"/>
  <c r="C1553" i="1"/>
  <c r="H1552" i="1"/>
  <c r="C1552" i="1"/>
  <c r="G1552" i="1" s="1"/>
  <c r="H1551" i="1"/>
  <c r="G1551" i="1"/>
  <c r="C1551" i="1"/>
  <c r="G1550" i="1"/>
  <c r="C1550" i="1"/>
  <c r="H1550" i="1" s="1"/>
  <c r="C1549" i="1"/>
  <c r="H1548" i="1"/>
  <c r="C1548" i="1"/>
  <c r="G1548" i="1" s="1"/>
  <c r="H1547" i="1"/>
  <c r="G1547" i="1"/>
  <c r="C1547" i="1"/>
  <c r="G1546" i="1"/>
  <c r="C1546" i="1"/>
  <c r="H1546" i="1" s="1"/>
  <c r="C1545" i="1"/>
  <c r="H1544" i="1"/>
  <c r="C1544" i="1"/>
  <c r="G1544" i="1" s="1"/>
  <c r="H1543" i="1"/>
  <c r="G1543" i="1"/>
  <c r="C1543" i="1"/>
  <c r="G1542" i="1"/>
  <c r="C1542" i="1"/>
  <c r="H1542" i="1" s="1"/>
  <c r="C1541" i="1"/>
  <c r="H1540" i="1"/>
  <c r="C1540" i="1"/>
  <c r="G1540" i="1" s="1"/>
  <c r="H1539" i="1"/>
  <c r="G1539" i="1"/>
  <c r="C1539" i="1"/>
  <c r="G1538" i="1"/>
  <c r="C1538" i="1"/>
  <c r="H1538" i="1" s="1"/>
  <c r="C1537" i="1"/>
  <c r="H1536" i="1"/>
  <c r="G1536" i="1"/>
  <c r="C1536" i="1"/>
  <c r="H1535" i="1"/>
  <c r="G1535" i="1"/>
  <c r="C1535" i="1"/>
  <c r="C1534" i="1"/>
  <c r="H1534" i="1" s="1"/>
  <c r="C1533" i="1"/>
  <c r="H1532" i="1"/>
  <c r="G1532" i="1"/>
  <c r="C1532" i="1"/>
  <c r="H1531" i="1"/>
  <c r="G1531" i="1"/>
  <c r="C1531" i="1"/>
  <c r="G1530" i="1"/>
  <c r="C1530" i="1"/>
  <c r="H1530" i="1" s="1"/>
  <c r="C1529" i="1"/>
  <c r="H1528" i="1"/>
  <c r="G1528" i="1"/>
  <c r="C1528" i="1"/>
  <c r="H1527" i="1"/>
  <c r="G1527" i="1"/>
  <c r="C1527" i="1"/>
  <c r="G1526" i="1"/>
  <c r="C1526" i="1"/>
  <c r="H1526" i="1" s="1"/>
  <c r="C1525" i="1"/>
  <c r="H1524" i="1"/>
  <c r="G1524" i="1"/>
  <c r="C1524" i="1"/>
  <c r="H1523" i="1"/>
  <c r="G1523" i="1"/>
  <c r="C1523" i="1"/>
  <c r="G1522" i="1"/>
  <c r="C1522" i="1"/>
  <c r="H1522" i="1" s="1"/>
  <c r="C1521" i="1"/>
  <c r="H1520" i="1"/>
  <c r="G1520" i="1"/>
  <c r="C1520" i="1"/>
  <c r="H1519" i="1"/>
  <c r="G1519" i="1"/>
  <c r="C1519" i="1"/>
  <c r="C1518" i="1"/>
  <c r="H1518" i="1" s="1"/>
  <c r="C1517" i="1"/>
  <c r="H1516" i="1"/>
  <c r="G1516" i="1"/>
  <c r="C1516" i="1"/>
  <c r="H1515" i="1"/>
  <c r="G1515" i="1"/>
  <c r="C1515" i="1"/>
  <c r="G1514" i="1"/>
  <c r="C1514" i="1"/>
  <c r="H1514" i="1" s="1"/>
  <c r="C1513" i="1"/>
  <c r="H1512" i="1"/>
  <c r="G1512" i="1"/>
  <c r="C1512" i="1"/>
  <c r="H1511" i="1"/>
  <c r="G1511" i="1"/>
  <c r="C1511" i="1"/>
  <c r="G1510" i="1"/>
  <c r="C1510" i="1"/>
  <c r="H1510" i="1" s="1"/>
  <c r="C1509" i="1"/>
  <c r="H1508" i="1"/>
  <c r="C1508" i="1"/>
  <c r="G1508" i="1" s="1"/>
  <c r="C1507" i="1"/>
  <c r="G1506" i="1"/>
  <c r="C1506" i="1"/>
  <c r="H1506" i="1" s="1"/>
  <c r="G1505" i="1"/>
  <c r="C1505" i="1"/>
  <c r="H1505" i="1" s="1"/>
  <c r="C1504" i="1"/>
  <c r="H1503" i="1"/>
  <c r="G1503" i="1"/>
  <c r="C1503" i="1"/>
  <c r="H1502" i="1"/>
  <c r="G1502" i="1"/>
  <c r="C1502" i="1"/>
  <c r="G1501" i="1"/>
  <c r="C1501" i="1"/>
  <c r="H1501" i="1" s="1"/>
  <c r="C1500" i="1"/>
  <c r="H1499" i="1"/>
  <c r="G1499" i="1"/>
  <c r="C1499" i="1"/>
  <c r="H1498" i="1"/>
  <c r="G1498" i="1"/>
  <c r="C1498" i="1"/>
  <c r="G1497" i="1"/>
  <c r="C1497" i="1"/>
  <c r="H1497" i="1" s="1"/>
  <c r="C1496" i="1"/>
  <c r="H1495" i="1"/>
  <c r="G1495" i="1"/>
  <c r="C1495" i="1"/>
  <c r="H1494" i="1"/>
  <c r="G1494" i="1"/>
  <c r="C1494" i="1"/>
  <c r="G1493" i="1"/>
  <c r="C1493" i="1"/>
  <c r="H1493" i="1" s="1"/>
  <c r="C1492" i="1"/>
  <c r="H1491" i="1"/>
  <c r="G1491" i="1"/>
  <c r="C1491" i="1"/>
  <c r="H1490" i="1"/>
  <c r="G1490" i="1"/>
  <c r="C1490" i="1"/>
  <c r="G1489" i="1"/>
  <c r="C1489" i="1"/>
  <c r="H1489" i="1" s="1"/>
  <c r="C1488" i="1"/>
  <c r="H1487" i="1"/>
  <c r="G1487" i="1"/>
  <c r="C1487" i="1"/>
  <c r="H1486" i="1"/>
  <c r="G1486" i="1"/>
  <c r="C1486" i="1"/>
  <c r="G1485" i="1"/>
  <c r="C1485" i="1"/>
  <c r="H1485" i="1" s="1"/>
  <c r="C1484" i="1"/>
  <c r="H1483" i="1"/>
  <c r="G1483" i="1"/>
  <c r="C1483" i="1"/>
  <c r="H1482" i="1"/>
  <c r="G1482" i="1"/>
  <c r="C1482" i="1"/>
  <c r="G1481" i="1"/>
  <c r="C1481" i="1"/>
  <c r="H1481" i="1" s="1"/>
  <c r="C1480" i="1"/>
  <c r="G1479" i="1"/>
  <c r="I1479" i="1" s="1"/>
  <c r="D1479" i="1"/>
  <c r="J1479" i="1" s="1"/>
  <c r="C1479" i="1"/>
  <c r="H1479" i="1" s="1"/>
  <c r="D1478" i="1"/>
  <c r="C1478" i="1"/>
  <c r="G1477" i="1"/>
  <c r="D1477" i="1"/>
  <c r="J1477" i="1" s="1"/>
  <c r="C1477" i="1"/>
  <c r="H1477" i="1" s="1"/>
  <c r="D1476" i="1"/>
  <c r="C1476" i="1"/>
  <c r="D1475" i="1"/>
  <c r="C1475" i="1"/>
  <c r="G1474" i="1"/>
  <c r="D1474" i="1"/>
  <c r="J1474" i="1" s="1"/>
  <c r="C1474" i="1"/>
  <c r="H1474" i="1" s="1"/>
  <c r="D1473" i="1"/>
  <c r="C1473" i="1"/>
  <c r="G1472" i="1"/>
  <c r="I1472" i="1" s="1"/>
  <c r="D1472" i="1"/>
  <c r="J1472" i="1" s="1"/>
  <c r="C1472" i="1"/>
  <c r="H1472" i="1" s="1"/>
  <c r="D1471" i="1"/>
  <c r="C1471" i="1"/>
  <c r="D1470" i="1"/>
  <c r="C1470" i="1"/>
  <c r="D1469" i="1"/>
  <c r="C1469" i="1"/>
  <c r="G1468" i="1"/>
  <c r="D1468" i="1"/>
  <c r="J1468" i="1" s="1"/>
  <c r="C1468" i="1"/>
  <c r="H1468" i="1" s="1"/>
  <c r="D1467" i="1"/>
  <c r="C1467" i="1"/>
  <c r="G1466" i="1"/>
  <c r="I1466" i="1" s="1"/>
  <c r="D1466" i="1"/>
  <c r="J1466" i="1" s="1"/>
  <c r="C1466" i="1"/>
  <c r="H1466" i="1" s="1"/>
  <c r="D1465" i="1"/>
  <c r="C1465" i="1"/>
  <c r="G1464" i="1"/>
  <c r="D1464" i="1"/>
  <c r="J1464" i="1" s="1"/>
  <c r="C1464" i="1"/>
  <c r="H1464" i="1" s="1"/>
  <c r="D1463" i="1"/>
  <c r="C1463" i="1"/>
  <c r="G1462" i="1"/>
  <c r="I1462" i="1" s="1"/>
  <c r="D1462" i="1"/>
  <c r="J1462" i="1" s="1"/>
  <c r="C1462" i="1"/>
  <c r="H1462" i="1" s="1"/>
  <c r="G1461" i="1"/>
  <c r="D1461" i="1"/>
  <c r="C1461" i="1"/>
  <c r="H1461" i="1" s="1"/>
  <c r="D1460" i="1"/>
  <c r="C1460" i="1"/>
  <c r="G1459" i="1"/>
  <c r="I1459" i="1" s="1"/>
  <c r="D1459" i="1"/>
  <c r="J1459" i="1" s="1"/>
  <c r="C1459" i="1"/>
  <c r="H1459" i="1" s="1"/>
  <c r="D1458" i="1"/>
  <c r="C1458" i="1"/>
  <c r="G1457" i="1"/>
  <c r="D1457" i="1"/>
  <c r="J1457" i="1" s="1"/>
  <c r="C1457" i="1"/>
  <c r="H1457" i="1" s="1"/>
  <c r="D1456" i="1"/>
  <c r="C1456" i="1"/>
  <c r="G1455" i="1"/>
  <c r="I1455" i="1" s="1"/>
  <c r="D1455" i="1"/>
  <c r="J1455" i="1" s="1"/>
  <c r="C1455" i="1"/>
  <c r="H1455" i="1" s="1"/>
  <c r="G1454" i="1"/>
  <c r="D1454" i="1"/>
  <c r="C1454" i="1"/>
  <c r="H1454" i="1" s="1"/>
  <c r="G1453" i="1"/>
  <c r="D1453" i="1"/>
  <c r="C1453" i="1"/>
  <c r="H1453" i="1" s="1"/>
  <c r="D1452" i="1"/>
  <c r="C1452" i="1"/>
  <c r="G1451" i="1"/>
  <c r="I1451" i="1" s="1"/>
  <c r="D1451" i="1"/>
  <c r="J1451" i="1" s="1"/>
  <c r="C1451" i="1"/>
  <c r="H1451" i="1" s="1"/>
  <c r="D1450" i="1"/>
  <c r="C1450" i="1"/>
  <c r="G1449" i="1"/>
  <c r="D1449" i="1"/>
  <c r="J1449" i="1" s="1"/>
  <c r="C1449" i="1"/>
  <c r="H1449" i="1" s="1"/>
  <c r="D1448" i="1"/>
  <c r="C1448" i="1"/>
  <c r="G1447" i="1"/>
  <c r="I1447" i="1" s="1"/>
  <c r="D1447" i="1"/>
  <c r="J1447" i="1" s="1"/>
  <c r="C1447" i="1"/>
  <c r="H1447" i="1" s="1"/>
  <c r="D1446" i="1"/>
  <c r="C1446" i="1"/>
  <c r="D1445" i="1"/>
  <c r="C1445" i="1"/>
  <c r="G1445" i="1" s="1"/>
  <c r="H1444" i="1"/>
  <c r="G1444" i="1"/>
  <c r="I1444" i="1" s="1"/>
  <c r="D1444" i="1"/>
  <c r="C1444" i="1"/>
  <c r="J1444" i="1" s="1"/>
  <c r="D1443" i="1"/>
  <c r="J1443" i="1" s="1"/>
  <c r="C1443" i="1"/>
  <c r="H1442" i="1"/>
  <c r="G1442" i="1"/>
  <c r="D1442" i="1"/>
  <c r="C1442" i="1"/>
  <c r="J1442" i="1" s="1"/>
  <c r="J1441" i="1"/>
  <c r="D1441" i="1"/>
  <c r="C1441" i="1"/>
  <c r="G1441" i="1" s="1"/>
  <c r="H1440" i="1"/>
  <c r="G1440" i="1"/>
  <c r="I1440" i="1" s="1"/>
  <c r="D1440" i="1"/>
  <c r="C1440" i="1"/>
  <c r="J1440" i="1" s="1"/>
  <c r="D1439" i="1"/>
  <c r="J1439" i="1" s="1"/>
  <c r="C1439" i="1"/>
  <c r="D1438" i="1"/>
  <c r="C1438" i="1"/>
  <c r="D1437" i="1"/>
  <c r="C1437" i="1"/>
  <c r="D1436" i="1"/>
  <c r="C1436" i="1"/>
  <c r="D1434" i="1"/>
  <c r="C1434" i="1"/>
  <c r="G1434" i="1" s="1"/>
  <c r="D1433" i="1"/>
  <c r="C1433" i="1"/>
  <c r="G1433" i="1" s="1"/>
  <c r="D1432" i="1"/>
  <c r="C1432" i="1"/>
  <c r="G1432" i="1" s="1"/>
  <c r="D1431" i="1"/>
  <c r="C1431" i="1"/>
  <c r="G1431" i="1" s="1"/>
  <c r="D1430" i="1"/>
  <c r="C1430" i="1"/>
  <c r="G1430" i="1" s="1"/>
  <c r="D1429" i="1"/>
  <c r="C1429" i="1"/>
  <c r="G1429" i="1" s="1"/>
  <c r="D1428" i="1"/>
  <c r="C1428" i="1"/>
  <c r="G1428" i="1" s="1"/>
  <c r="D1427" i="1"/>
  <c r="C1427" i="1"/>
  <c r="G1427" i="1" s="1"/>
  <c r="D1426" i="1"/>
  <c r="C1426" i="1"/>
  <c r="G1426" i="1" s="1"/>
  <c r="D1425" i="1"/>
  <c r="C1425" i="1"/>
  <c r="G1425" i="1" s="1"/>
  <c r="D1424" i="1"/>
  <c r="C1424" i="1"/>
  <c r="G1424" i="1" s="1"/>
  <c r="D1423" i="1"/>
  <c r="C1423" i="1"/>
  <c r="G1423" i="1" s="1"/>
  <c r="D1422" i="1"/>
  <c r="C1422" i="1"/>
  <c r="G1422" i="1" s="1"/>
  <c r="D1421" i="1"/>
  <c r="C1421" i="1"/>
  <c r="G1421" i="1" s="1"/>
  <c r="D1420" i="1"/>
  <c r="C1420" i="1"/>
  <c r="G1420" i="1" s="1"/>
  <c r="D1419" i="1"/>
  <c r="C1419" i="1"/>
  <c r="G1419" i="1" s="1"/>
  <c r="D1418" i="1"/>
  <c r="C1418" i="1"/>
  <c r="G1418" i="1" s="1"/>
  <c r="D1417" i="1"/>
  <c r="C1417" i="1"/>
  <c r="G1417" i="1" s="1"/>
  <c r="D1416" i="1"/>
  <c r="C1416" i="1"/>
  <c r="G1416" i="1" s="1"/>
  <c r="D1415" i="1"/>
  <c r="C1415" i="1"/>
  <c r="G1415" i="1" s="1"/>
  <c r="D1414" i="1"/>
  <c r="C1414" i="1"/>
  <c r="G1414" i="1" s="1"/>
  <c r="D1413" i="1"/>
  <c r="C1413" i="1"/>
  <c r="G1413" i="1" s="1"/>
  <c r="D1412" i="1"/>
  <c r="C1412" i="1"/>
  <c r="G1412" i="1" s="1"/>
  <c r="D1411" i="1"/>
  <c r="C1411" i="1"/>
  <c r="G1411" i="1" s="1"/>
  <c r="D1410" i="1"/>
  <c r="C1410" i="1"/>
  <c r="G1410" i="1" s="1"/>
  <c r="D1409" i="1"/>
  <c r="C1409" i="1"/>
  <c r="G1409" i="1" s="1"/>
  <c r="D1408" i="1"/>
  <c r="C1408" i="1"/>
  <c r="G1408" i="1" s="1"/>
  <c r="D1407" i="1"/>
  <c r="C1407" i="1"/>
  <c r="G1407" i="1" s="1"/>
  <c r="D1406" i="1"/>
  <c r="C1406" i="1"/>
  <c r="G1406" i="1" s="1"/>
  <c r="D1405" i="1"/>
  <c r="C1405" i="1"/>
  <c r="G1405" i="1" s="1"/>
  <c r="D1404" i="1"/>
  <c r="C1404" i="1"/>
  <c r="G1404" i="1" s="1"/>
  <c r="D1403" i="1"/>
  <c r="C1403" i="1"/>
  <c r="G1403" i="1" s="1"/>
  <c r="D1402" i="1"/>
  <c r="C1402" i="1"/>
  <c r="G1402" i="1" s="1"/>
  <c r="D1401" i="1"/>
  <c r="C1401" i="1"/>
  <c r="G1401" i="1" s="1"/>
  <c r="D1400" i="1"/>
  <c r="C1400" i="1"/>
  <c r="G1400" i="1" s="1"/>
  <c r="D1399" i="1"/>
  <c r="C1399" i="1"/>
  <c r="G1399" i="1" s="1"/>
  <c r="D1398" i="1"/>
  <c r="C1398" i="1"/>
  <c r="G1398" i="1" s="1"/>
  <c r="D1397" i="1"/>
  <c r="C1397" i="1"/>
  <c r="G1397" i="1" s="1"/>
  <c r="D1396" i="1"/>
  <c r="C1396" i="1"/>
  <c r="G1396" i="1" s="1"/>
  <c r="D1395" i="1"/>
  <c r="C1395" i="1"/>
  <c r="G1395" i="1" s="1"/>
  <c r="D1394" i="1"/>
  <c r="C1394" i="1"/>
  <c r="G1394" i="1" s="1"/>
  <c r="D1393" i="1"/>
  <c r="C1393" i="1"/>
  <c r="G1393" i="1" s="1"/>
  <c r="D1392" i="1"/>
  <c r="C1392" i="1"/>
  <c r="G1392" i="1" s="1"/>
  <c r="D1391" i="1"/>
  <c r="C1391" i="1"/>
  <c r="G1391" i="1" s="1"/>
  <c r="D1390" i="1"/>
  <c r="C1390" i="1"/>
  <c r="G1390" i="1" s="1"/>
  <c r="D1389" i="1"/>
  <c r="C1389" i="1"/>
  <c r="G1389" i="1" s="1"/>
  <c r="D1388" i="1"/>
  <c r="C1388" i="1"/>
  <c r="G1388" i="1" s="1"/>
  <c r="D1387" i="1"/>
  <c r="C1387" i="1"/>
  <c r="G1387" i="1" s="1"/>
  <c r="D1386" i="1"/>
  <c r="C1386" i="1"/>
  <c r="G1386" i="1" s="1"/>
  <c r="D1385" i="1"/>
  <c r="C1385" i="1"/>
  <c r="G1385" i="1" s="1"/>
  <c r="D1384" i="1"/>
  <c r="C1384" i="1"/>
  <c r="G1384" i="1" s="1"/>
  <c r="D1383" i="1"/>
  <c r="C1383" i="1"/>
  <c r="G1383" i="1" s="1"/>
  <c r="D1382" i="1"/>
  <c r="C1382" i="1"/>
  <c r="G1382" i="1" s="1"/>
  <c r="D1381" i="1"/>
  <c r="C1381" i="1"/>
  <c r="G1381" i="1" s="1"/>
  <c r="D1380" i="1"/>
  <c r="C1380" i="1"/>
  <c r="G1380" i="1" s="1"/>
  <c r="D1379" i="1"/>
  <c r="C1379" i="1"/>
  <c r="G1379" i="1" s="1"/>
  <c r="D1378" i="1"/>
  <c r="C1378" i="1"/>
  <c r="G1378" i="1" s="1"/>
  <c r="D1377" i="1"/>
  <c r="C1377" i="1"/>
  <c r="G1377" i="1" s="1"/>
  <c r="D1376" i="1"/>
  <c r="C1376" i="1"/>
  <c r="G1376" i="1" s="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H1326" i="1" s="1"/>
  <c r="C1326" i="1"/>
  <c r="D1325" i="1"/>
  <c r="H1325" i="1" s="1"/>
  <c r="C1325" i="1"/>
  <c r="G1325" i="1" s="1"/>
  <c r="D1324" i="1"/>
  <c r="H1324" i="1" s="1"/>
  <c r="C1324" i="1"/>
  <c r="D1323" i="1"/>
  <c r="H1323" i="1" s="1"/>
  <c r="C1323" i="1"/>
  <c r="G1323" i="1" s="1"/>
  <c r="D1322" i="1"/>
  <c r="H1322" i="1" s="1"/>
  <c r="C1322" i="1"/>
  <c r="D1321" i="1"/>
  <c r="H1321" i="1" s="1"/>
  <c r="C1321" i="1"/>
  <c r="G1321" i="1" s="1"/>
  <c r="D1320" i="1"/>
  <c r="H1320" i="1" s="1"/>
  <c r="C1320" i="1"/>
  <c r="D1319" i="1"/>
  <c r="H1319" i="1" s="1"/>
  <c r="C1319" i="1"/>
  <c r="G1319" i="1" s="1"/>
  <c r="D1318" i="1"/>
  <c r="H1318" i="1" s="1"/>
  <c r="C1318" i="1"/>
  <c r="D1317" i="1"/>
  <c r="H1317" i="1" s="1"/>
  <c r="C1317" i="1"/>
  <c r="G1317" i="1" s="1"/>
  <c r="D1316" i="1"/>
  <c r="H1316" i="1" s="1"/>
  <c r="C1316" i="1"/>
  <c r="D1315" i="1"/>
  <c r="H1315" i="1" s="1"/>
  <c r="C1315" i="1"/>
  <c r="D1314" i="1"/>
  <c r="H1314" i="1" s="1"/>
  <c r="C1314" i="1"/>
  <c r="D1313" i="1"/>
  <c r="H1313" i="1" s="1"/>
  <c r="C1313" i="1"/>
  <c r="G1313" i="1" s="1"/>
  <c r="D1312" i="1"/>
  <c r="H1312" i="1" s="1"/>
  <c r="C1312" i="1"/>
  <c r="D1311" i="1"/>
  <c r="H1311" i="1" s="1"/>
  <c r="C1311" i="1"/>
  <c r="G1311" i="1" s="1"/>
  <c r="D1310" i="1"/>
  <c r="H1310" i="1" s="1"/>
  <c r="C1310" i="1"/>
  <c r="D1309" i="1"/>
  <c r="H1309" i="1" s="1"/>
  <c r="C1309" i="1"/>
  <c r="G1309" i="1" s="1"/>
  <c r="D1308" i="1"/>
  <c r="H1308" i="1" s="1"/>
  <c r="C1308" i="1"/>
  <c r="D1307" i="1"/>
  <c r="H1307" i="1" s="1"/>
  <c r="C1307" i="1"/>
  <c r="G1307" i="1" s="1"/>
  <c r="D1306" i="1"/>
  <c r="H1306" i="1" s="1"/>
  <c r="C1306" i="1"/>
  <c r="D1305" i="1"/>
  <c r="H1305" i="1" s="1"/>
  <c r="C1305" i="1"/>
  <c r="G1305" i="1" s="1"/>
  <c r="D1304" i="1"/>
  <c r="H1304" i="1" s="1"/>
  <c r="C1304" i="1"/>
  <c r="D1303" i="1"/>
  <c r="H1303" i="1" s="1"/>
  <c r="C1303" i="1"/>
  <c r="G1303" i="1" s="1"/>
  <c r="D1302" i="1"/>
  <c r="H1302" i="1" s="1"/>
  <c r="C1302" i="1"/>
  <c r="D1301" i="1"/>
  <c r="H1301" i="1" s="1"/>
  <c r="C1301" i="1"/>
  <c r="G1301" i="1" s="1"/>
  <c r="D1300" i="1"/>
  <c r="H1300" i="1" s="1"/>
  <c r="C1300" i="1"/>
  <c r="C1299" i="1"/>
  <c r="D1298" i="1"/>
  <c r="H1298" i="1" s="1"/>
  <c r="C1298" i="1"/>
  <c r="D1297" i="1"/>
  <c r="H1297" i="1" s="1"/>
  <c r="C1297" i="1"/>
  <c r="G1297" i="1" s="1"/>
  <c r="D1296" i="1"/>
  <c r="H1296" i="1" s="1"/>
  <c r="C1296" i="1"/>
  <c r="D1295" i="1"/>
  <c r="H1295" i="1" s="1"/>
  <c r="C1295" i="1"/>
  <c r="G1295" i="1" s="1"/>
  <c r="D1294" i="1"/>
  <c r="H1294" i="1" s="1"/>
  <c r="C1294" i="1"/>
  <c r="D1293" i="1"/>
  <c r="H1293" i="1" s="1"/>
  <c r="C1293" i="1"/>
  <c r="G1293" i="1" s="1"/>
  <c r="D1292" i="1"/>
  <c r="H1292" i="1" s="1"/>
  <c r="C1292" i="1"/>
  <c r="D1291" i="1"/>
  <c r="H1291" i="1" s="1"/>
  <c r="C1291" i="1"/>
  <c r="G1291" i="1" s="1"/>
  <c r="D1290" i="1"/>
  <c r="H1290" i="1" s="1"/>
  <c r="C1290" i="1"/>
  <c r="D1289" i="1"/>
  <c r="H1289" i="1" s="1"/>
  <c r="C1289" i="1"/>
  <c r="G1289" i="1" s="1"/>
  <c r="D1288" i="1"/>
  <c r="H1288" i="1" s="1"/>
  <c r="C1288" i="1"/>
  <c r="D1287" i="1"/>
  <c r="H1287" i="1" s="1"/>
  <c r="C1287" i="1"/>
  <c r="G1287" i="1" s="1"/>
  <c r="D1286" i="1"/>
  <c r="H1286" i="1" s="1"/>
  <c r="C1286" i="1"/>
  <c r="D1285" i="1"/>
  <c r="H1285" i="1" s="1"/>
  <c r="C1285" i="1"/>
  <c r="G1285" i="1" s="1"/>
  <c r="D1284" i="1"/>
  <c r="H1284" i="1" s="1"/>
  <c r="C1284" i="1"/>
  <c r="D1283" i="1"/>
  <c r="H1283" i="1" s="1"/>
  <c r="C1283" i="1"/>
  <c r="G1283" i="1" s="1"/>
  <c r="D1282" i="1"/>
  <c r="H1282" i="1" s="1"/>
  <c r="C1282" i="1"/>
  <c r="D1281" i="1"/>
  <c r="H1281" i="1" s="1"/>
  <c r="C1281" i="1"/>
  <c r="G1281" i="1" s="1"/>
  <c r="D1280" i="1"/>
  <c r="H1280" i="1" s="1"/>
  <c r="C1280" i="1"/>
  <c r="D1279" i="1"/>
  <c r="H1279" i="1" s="1"/>
  <c r="C1279" i="1"/>
  <c r="G1279" i="1" s="1"/>
  <c r="D1278" i="1"/>
  <c r="H1278" i="1" s="1"/>
  <c r="C1278" i="1"/>
  <c r="D1277" i="1"/>
  <c r="H1277" i="1" s="1"/>
  <c r="C1277" i="1"/>
  <c r="G1277" i="1" s="1"/>
  <c r="D1276" i="1"/>
  <c r="H1276" i="1" s="1"/>
  <c r="C1276" i="1"/>
  <c r="D1275" i="1"/>
  <c r="H1275" i="1" s="1"/>
  <c r="C1275" i="1"/>
  <c r="G1275" i="1" s="1"/>
  <c r="D1274" i="1"/>
  <c r="H1274" i="1" s="1"/>
  <c r="C1274" i="1"/>
  <c r="D1273" i="1"/>
  <c r="H1273" i="1" s="1"/>
  <c r="C1273" i="1"/>
  <c r="G1273" i="1" s="1"/>
  <c r="D1272" i="1"/>
  <c r="H1272" i="1" s="1"/>
  <c r="C1272" i="1"/>
  <c r="D1271" i="1"/>
  <c r="H1271" i="1" s="1"/>
  <c r="C1271" i="1"/>
  <c r="G1271" i="1" s="1"/>
  <c r="D1270" i="1"/>
  <c r="H1270" i="1" s="1"/>
  <c r="C1270" i="1"/>
  <c r="D1269" i="1"/>
  <c r="H1269" i="1" s="1"/>
  <c r="C1269" i="1"/>
  <c r="G1269" i="1" s="1"/>
  <c r="D1268" i="1"/>
  <c r="H1268" i="1" s="1"/>
  <c r="C1268" i="1"/>
  <c r="D1267" i="1"/>
  <c r="H1267" i="1" s="1"/>
  <c r="C1267" i="1"/>
  <c r="G1267" i="1" s="1"/>
  <c r="D1266" i="1"/>
  <c r="H1266" i="1" s="1"/>
  <c r="C1266" i="1"/>
  <c r="D1265" i="1"/>
  <c r="H1265" i="1" s="1"/>
  <c r="C1265" i="1"/>
  <c r="G1265" i="1" s="1"/>
  <c r="D1264" i="1"/>
  <c r="H1264" i="1" s="1"/>
  <c r="C1264" i="1"/>
  <c r="D1263" i="1"/>
  <c r="H1263" i="1" s="1"/>
  <c r="C1263" i="1"/>
  <c r="G1263" i="1" s="1"/>
  <c r="D1262" i="1"/>
  <c r="H1262" i="1" s="1"/>
  <c r="C1262" i="1"/>
  <c r="D1261" i="1"/>
  <c r="H1261" i="1" s="1"/>
  <c r="C1261" i="1"/>
  <c r="G1261" i="1" s="1"/>
  <c r="D1260" i="1"/>
  <c r="H1260" i="1" s="1"/>
  <c r="C1260" i="1"/>
  <c r="D1259" i="1"/>
  <c r="H1259" i="1" s="1"/>
  <c r="C1259" i="1"/>
  <c r="G1259" i="1" s="1"/>
  <c r="D1258" i="1"/>
  <c r="H1258" i="1" s="1"/>
  <c r="C1258" i="1"/>
  <c r="D1257" i="1"/>
  <c r="H1257" i="1" s="1"/>
  <c r="C1257" i="1"/>
  <c r="G1257" i="1" s="1"/>
  <c r="D1256" i="1"/>
  <c r="H1256" i="1" s="1"/>
  <c r="C1256" i="1"/>
  <c r="D1255" i="1"/>
  <c r="H1255" i="1" s="1"/>
  <c r="C1255" i="1"/>
  <c r="G1255" i="1" s="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G1171" i="1" s="1"/>
  <c r="C1171" i="1"/>
  <c r="D1170" i="1"/>
  <c r="G1170" i="1" s="1"/>
  <c r="C1170" i="1"/>
  <c r="H1169" i="1"/>
  <c r="D1169" i="1"/>
  <c r="G1169" i="1" s="1"/>
  <c r="C1169" i="1"/>
  <c r="H1168" i="1"/>
  <c r="D1168" i="1"/>
  <c r="G1168" i="1" s="1"/>
  <c r="C1168" i="1"/>
  <c r="D1167" i="1"/>
  <c r="G1167" i="1" s="1"/>
  <c r="C1167" i="1"/>
  <c r="D1166" i="1"/>
  <c r="G1166" i="1" s="1"/>
  <c r="C1166" i="1"/>
  <c r="H1165" i="1"/>
  <c r="D1165" i="1"/>
  <c r="G1165" i="1" s="1"/>
  <c r="C1165" i="1"/>
  <c r="H1164" i="1"/>
  <c r="D1164" i="1"/>
  <c r="G1164" i="1" s="1"/>
  <c r="C1164" i="1"/>
  <c r="D1163" i="1"/>
  <c r="G1163" i="1" s="1"/>
  <c r="C1163" i="1"/>
  <c r="D1162" i="1"/>
  <c r="G1162" i="1" s="1"/>
  <c r="C1162" i="1"/>
  <c r="H1161" i="1"/>
  <c r="D1161" i="1"/>
  <c r="G1161" i="1" s="1"/>
  <c r="C1161" i="1"/>
  <c r="H1160" i="1"/>
  <c r="D1160" i="1"/>
  <c r="G1160" i="1" s="1"/>
  <c r="C1160" i="1"/>
  <c r="D1159" i="1"/>
  <c r="G1159" i="1" s="1"/>
  <c r="C1159" i="1"/>
  <c r="D1158" i="1"/>
  <c r="G1158" i="1" s="1"/>
  <c r="C1158" i="1"/>
  <c r="H1157" i="1"/>
  <c r="D1157" i="1"/>
  <c r="G1157" i="1" s="1"/>
  <c r="C1157" i="1"/>
  <c r="H1156" i="1"/>
  <c r="D1156" i="1"/>
  <c r="G1156" i="1" s="1"/>
  <c r="C1156" i="1"/>
  <c r="D1155" i="1"/>
  <c r="G1155" i="1" s="1"/>
  <c r="C1155" i="1"/>
  <c r="D1154" i="1"/>
  <c r="H1151" i="1"/>
  <c r="D1151" i="1"/>
  <c r="G1151" i="1" s="1"/>
  <c r="C1151" i="1"/>
  <c r="D1150" i="1"/>
  <c r="G1150" i="1" s="1"/>
  <c r="C1150" i="1"/>
  <c r="D1149" i="1"/>
  <c r="G1149" i="1" s="1"/>
  <c r="C1149" i="1"/>
  <c r="H1148" i="1"/>
  <c r="D1148" i="1"/>
  <c r="G1148" i="1" s="1"/>
  <c r="C1148" i="1"/>
  <c r="H1147" i="1"/>
  <c r="D1147" i="1"/>
  <c r="G1147" i="1" s="1"/>
  <c r="C1147" i="1"/>
  <c r="H1146" i="1"/>
  <c r="D1146" i="1"/>
  <c r="G1146" i="1" s="1"/>
  <c r="C1146" i="1"/>
  <c r="H1145" i="1"/>
  <c r="D1145" i="1"/>
  <c r="G1145" i="1" s="1"/>
  <c r="C1145" i="1"/>
  <c r="H1144" i="1"/>
  <c r="D1144" i="1"/>
  <c r="G1144" i="1" s="1"/>
  <c r="C1144" i="1"/>
  <c r="H1143" i="1"/>
  <c r="D1143" i="1"/>
  <c r="G1143" i="1" s="1"/>
  <c r="C1143" i="1"/>
  <c r="H1142" i="1"/>
  <c r="D1142" i="1"/>
  <c r="G1142" i="1" s="1"/>
  <c r="C1142" i="1"/>
  <c r="H1141" i="1"/>
  <c r="D1141" i="1"/>
  <c r="G1141" i="1" s="1"/>
  <c r="C1141" i="1"/>
  <c r="H1140" i="1"/>
  <c r="D1140" i="1"/>
  <c r="G1140" i="1" s="1"/>
  <c r="C1140" i="1"/>
  <c r="H1139" i="1"/>
  <c r="D1139" i="1"/>
  <c r="G1139" i="1" s="1"/>
  <c r="C1139" i="1"/>
  <c r="H1138" i="1"/>
  <c r="D1138" i="1"/>
  <c r="G1138" i="1" s="1"/>
  <c r="C1138" i="1"/>
  <c r="H1137" i="1"/>
  <c r="D1137" i="1"/>
  <c r="G1137" i="1" s="1"/>
  <c r="C1137" i="1"/>
  <c r="H1136" i="1"/>
  <c r="D1136" i="1"/>
  <c r="G1136" i="1" s="1"/>
  <c r="C1136" i="1"/>
  <c r="H1135" i="1"/>
  <c r="D1135" i="1"/>
  <c r="G1135" i="1" s="1"/>
  <c r="C1135" i="1"/>
  <c r="H1134" i="1"/>
  <c r="D1134" i="1"/>
  <c r="G1134" i="1" s="1"/>
  <c r="C1134" i="1"/>
  <c r="H1133" i="1"/>
  <c r="D1133" i="1"/>
  <c r="G1133" i="1" s="1"/>
  <c r="C1133" i="1"/>
  <c r="H1132" i="1"/>
  <c r="D1132" i="1"/>
  <c r="G1132" i="1" s="1"/>
  <c r="C1132" i="1"/>
  <c r="H1131" i="1"/>
  <c r="D1131" i="1"/>
  <c r="G1131" i="1" s="1"/>
  <c r="C1131" i="1"/>
  <c r="H1130" i="1"/>
  <c r="D1130" i="1"/>
  <c r="G1130" i="1" s="1"/>
  <c r="C1130" i="1"/>
  <c r="H1129" i="1"/>
  <c r="D1129" i="1"/>
  <c r="G1129" i="1" s="1"/>
  <c r="C1129" i="1"/>
  <c r="H1128" i="1"/>
  <c r="D1128" i="1"/>
  <c r="G1128" i="1" s="1"/>
  <c r="C1128" i="1"/>
  <c r="H1127" i="1"/>
  <c r="D1127" i="1"/>
  <c r="G1127" i="1" s="1"/>
  <c r="C1127" i="1"/>
  <c r="H1126" i="1"/>
  <c r="D1126" i="1"/>
  <c r="G1126" i="1" s="1"/>
  <c r="C1126" i="1"/>
  <c r="H1125" i="1"/>
  <c r="D1125" i="1"/>
  <c r="G1125" i="1" s="1"/>
  <c r="C1125" i="1"/>
  <c r="H1124" i="1"/>
  <c r="D1124" i="1"/>
  <c r="G1124" i="1" s="1"/>
  <c r="C1124" i="1"/>
  <c r="H1123" i="1"/>
  <c r="D1123" i="1"/>
  <c r="G1123" i="1" s="1"/>
  <c r="C1123" i="1"/>
  <c r="H1122" i="1"/>
  <c r="D1122" i="1"/>
  <c r="G1122" i="1" s="1"/>
  <c r="C1122" i="1"/>
  <c r="H1121" i="1"/>
  <c r="D1121" i="1"/>
  <c r="G1121" i="1" s="1"/>
  <c r="C1121" i="1"/>
  <c r="H1120" i="1"/>
  <c r="D1120" i="1"/>
  <c r="G1120" i="1" s="1"/>
  <c r="C1120" i="1"/>
  <c r="H1119" i="1"/>
  <c r="D1119" i="1"/>
  <c r="G1119" i="1" s="1"/>
  <c r="C1119" i="1"/>
  <c r="H1118" i="1"/>
  <c r="D1118" i="1"/>
  <c r="G1118" i="1" s="1"/>
  <c r="C1118" i="1"/>
  <c r="H1117" i="1"/>
  <c r="D1117" i="1"/>
  <c r="G1117" i="1" s="1"/>
  <c r="C1117" i="1"/>
  <c r="H1116" i="1"/>
  <c r="D1116" i="1"/>
  <c r="G1116" i="1" s="1"/>
  <c r="C1116" i="1"/>
  <c r="H1115" i="1"/>
  <c r="D1115" i="1"/>
  <c r="G1115" i="1" s="1"/>
  <c r="C1115" i="1"/>
  <c r="H1114" i="1"/>
  <c r="D1114" i="1"/>
  <c r="G1114" i="1" s="1"/>
  <c r="C1114" i="1"/>
  <c r="H1113" i="1"/>
  <c r="D1113" i="1"/>
  <c r="G1113" i="1" s="1"/>
  <c r="C1113" i="1"/>
  <c r="H1112" i="1"/>
  <c r="D1112" i="1"/>
  <c r="G1112" i="1" s="1"/>
  <c r="C1112" i="1"/>
  <c r="H1111" i="1"/>
  <c r="D1111" i="1"/>
  <c r="G1111" i="1" s="1"/>
  <c r="C1111" i="1"/>
  <c r="H1110" i="1"/>
  <c r="D1110" i="1"/>
  <c r="G1110" i="1" s="1"/>
  <c r="C1110" i="1"/>
  <c r="H1109" i="1"/>
  <c r="D1109" i="1"/>
  <c r="G1109" i="1" s="1"/>
  <c r="C1109" i="1"/>
  <c r="H1108" i="1"/>
  <c r="D1108" i="1"/>
  <c r="G1108" i="1" s="1"/>
  <c r="C1108" i="1"/>
  <c r="H1107" i="1"/>
  <c r="D1107" i="1"/>
  <c r="G1107" i="1" s="1"/>
  <c r="C1107" i="1"/>
  <c r="H1106" i="1"/>
  <c r="D1106" i="1"/>
  <c r="G1106" i="1" s="1"/>
  <c r="C1106" i="1"/>
  <c r="H1105" i="1"/>
  <c r="D1105" i="1"/>
  <c r="G1105" i="1" s="1"/>
  <c r="C1105" i="1"/>
  <c r="H1104" i="1"/>
  <c r="D1104" i="1"/>
  <c r="G1104" i="1" s="1"/>
  <c r="C1104" i="1"/>
  <c r="H1103" i="1"/>
  <c r="D1103" i="1"/>
  <c r="G1103" i="1" s="1"/>
  <c r="C1103" i="1"/>
  <c r="H1102" i="1"/>
  <c r="D1102" i="1"/>
  <c r="G1102" i="1" s="1"/>
  <c r="C1102" i="1"/>
  <c r="H1101" i="1"/>
  <c r="D1101" i="1"/>
  <c r="G1101" i="1" s="1"/>
  <c r="C1101" i="1"/>
  <c r="H1100" i="1"/>
  <c r="D1100" i="1"/>
  <c r="G1100" i="1" s="1"/>
  <c r="C1100" i="1"/>
  <c r="H1099" i="1"/>
  <c r="D1099" i="1"/>
  <c r="G1099" i="1" s="1"/>
  <c r="C1099" i="1"/>
  <c r="H1098" i="1"/>
  <c r="D1098" i="1"/>
  <c r="G1098" i="1" s="1"/>
  <c r="C1098" i="1"/>
  <c r="H1097" i="1"/>
  <c r="D1097" i="1"/>
  <c r="G1097" i="1" s="1"/>
  <c r="C1097" i="1"/>
  <c r="H1096" i="1"/>
  <c r="D1096" i="1"/>
  <c r="G1096" i="1" s="1"/>
  <c r="C1096" i="1"/>
  <c r="H1095" i="1"/>
  <c r="D1095" i="1"/>
  <c r="G1095" i="1" s="1"/>
  <c r="C1095" i="1"/>
  <c r="H1094" i="1"/>
  <c r="D1094" i="1"/>
  <c r="G1094" i="1" s="1"/>
  <c r="C1094" i="1"/>
  <c r="H1093" i="1"/>
  <c r="D1093" i="1"/>
  <c r="G1093" i="1" s="1"/>
  <c r="C1093" i="1"/>
  <c r="H1092" i="1"/>
  <c r="D1092" i="1"/>
  <c r="G1092" i="1" s="1"/>
  <c r="C1092" i="1"/>
  <c r="H1091" i="1"/>
  <c r="D1091" i="1"/>
  <c r="G1091" i="1" s="1"/>
  <c r="C1091" i="1"/>
  <c r="H1090" i="1"/>
  <c r="D1090" i="1"/>
  <c r="G1090" i="1" s="1"/>
  <c r="C1090" i="1"/>
  <c r="H1089" i="1"/>
  <c r="D1089" i="1"/>
  <c r="G1089" i="1" s="1"/>
  <c r="C1089" i="1"/>
  <c r="H1088" i="1"/>
  <c r="D1088" i="1"/>
  <c r="G1088" i="1" s="1"/>
  <c r="C1088" i="1"/>
  <c r="H1087" i="1"/>
  <c r="D1087" i="1"/>
  <c r="G1087" i="1" s="1"/>
  <c r="C1087" i="1"/>
  <c r="H1086" i="1"/>
  <c r="D1086" i="1"/>
  <c r="G1086" i="1" s="1"/>
  <c r="C1086" i="1"/>
  <c r="H1085" i="1"/>
  <c r="D1085" i="1"/>
  <c r="G1085" i="1" s="1"/>
  <c r="C1085" i="1"/>
  <c r="H1084" i="1"/>
  <c r="D1084" i="1"/>
  <c r="G1084" i="1" s="1"/>
  <c r="C1084" i="1"/>
  <c r="H1083" i="1"/>
  <c r="D1083" i="1"/>
  <c r="G1083" i="1" s="1"/>
  <c r="C1083" i="1"/>
  <c r="H1082" i="1"/>
  <c r="D1082" i="1"/>
  <c r="G1082" i="1" s="1"/>
  <c r="C1082" i="1"/>
  <c r="H1081" i="1"/>
  <c r="D1081" i="1"/>
  <c r="G1081" i="1" s="1"/>
  <c r="C1081" i="1"/>
  <c r="H1080" i="1"/>
  <c r="D1080" i="1"/>
  <c r="G1080" i="1" s="1"/>
  <c r="C1080" i="1"/>
  <c r="H1079" i="1"/>
  <c r="D1079" i="1"/>
  <c r="G1079" i="1" s="1"/>
  <c r="C1079" i="1"/>
  <c r="H1078" i="1"/>
  <c r="D1078" i="1"/>
  <c r="G1078" i="1" s="1"/>
  <c r="C1078" i="1"/>
  <c r="H1077" i="1"/>
  <c r="D1077" i="1"/>
  <c r="G1077" i="1" s="1"/>
  <c r="C1077" i="1"/>
  <c r="H1076" i="1"/>
  <c r="D1076" i="1"/>
  <c r="G1076" i="1" s="1"/>
  <c r="C1076" i="1"/>
  <c r="H1075" i="1"/>
  <c r="D1075" i="1"/>
  <c r="G1075" i="1" s="1"/>
  <c r="C1075" i="1"/>
  <c r="H1074" i="1"/>
  <c r="D1074" i="1"/>
  <c r="G1074" i="1" s="1"/>
  <c r="C1074" i="1"/>
  <c r="H1073" i="1"/>
  <c r="D1073" i="1"/>
  <c r="G1073" i="1" s="1"/>
  <c r="C1073" i="1"/>
  <c r="H1072" i="1"/>
  <c r="D1072" i="1"/>
  <c r="G1072" i="1" s="1"/>
  <c r="C1072" i="1"/>
  <c r="H1071" i="1"/>
  <c r="D1071" i="1"/>
  <c r="G1071" i="1" s="1"/>
  <c r="C1071" i="1"/>
  <c r="H1070" i="1"/>
  <c r="D1070" i="1"/>
  <c r="G1070" i="1" s="1"/>
  <c r="C1070" i="1"/>
  <c r="H1069" i="1"/>
  <c r="D1069" i="1"/>
  <c r="G1069" i="1" s="1"/>
  <c r="C1069" i="1"/>
  <c r="H1068" i="1"/>
  <c r="D1068" i="1"/>
  <c r="G1068" i="1" s="1"/>
  <c r="C1068" i="1"/>
  <c r="H1067" i="1"/>
  <c r="D1067" i="1"/>
  <c r="G1067" i="1" s="1"/>
  <c r="C1067" i="1"/>
  <c r="H1066" i="1"/>
  <c r="D1066" i="1"/>
  <c r="G1066" i="1" s="1"/>
  <c r="C1066" i="1"/>
  <c r="H1065" i="1"/>
  <c r="D1065" i="1"/>
  <c r="G1065" i="1" s="1"/>
  <c r="C1065" i="1"/>
  <c r="H1064" i="1"/>
  <c r="D1064" i="1"/>
  <c r="G1064" i="1" s="1"/>
  <c r="C1064" i="1"/>
  <c r="H1063" i="1"/>
  <c r="D1063" i="1"/>
  <c r="G1063" i="1" s="1"/>
  <c r="C1063" i="1"/>
  <c r="H1062" i="1"/>
  <c r="D1062" i="1"/>
  <c r="G1062" i="1" s="1"/>
  <c r="C1062" i="1"/>
  <c r="H1061" i="1"/>
  <c r="D1061" i="1"/>
  <c r="G1061" i="1" s="1"/>
  <c r="C1061" i="1"/>
  <c r="H1060" i="1"/>
  <c r="D1060" i="1"/>
  <c r="G1060" i="1" s="1"/>
  <c r="C1060" i="1"/>
  <c r="H1059" i="1"/>
  <c r="D1059" i="1"/>
  <c r="G1059" i="1" s="1"/>
  <c r="C1059" i="1"/>
  <c r="H1058" i="1"/>
  <c r="D1058" i="1"/>
  <c r="G1058" i="1" s="1"/>
  <c r="C1058" i="1"/>
  <c r="H1057" i="1"/>
  <c r="D1057" i="1"/>
  <c r="G1057" i="1" s="1"/>
  <c r="C1057" i="1"/>
  <c r="H1056" i="1"/>
  <c r="D1056" i="1"/>
  <c r="G1056" i="1" s="1"/>
  <c r="C1056" i="1"/>
  <c r="H1055" i="1"/>
  <c r="D1055" i="1"/>
  <c r="G1055" i="1" s="1"/>
  <c r="C1055" i="1"/>
  <c r="H1054" i="1"/>
  <c r="D1054" i="1"/>
  <c r="G1054" i="1" s="1"/>
  <c r="C1054" i="1"/>
  <c r="H1053" i="1"/>
  <c r="D1053" i="1"/>
  <c r="G1053" i="1" s="1"/>
  <c r="C1053" i="1"/>
  <c r="H1052" i="1"/>
  <c r="D1052" i="1"/>
  <c r="G1052" i="1" s="1"/>
  <c r="C1052" i="1"/>
  <c r="H1051" i="1"/>
  <c r="D1051" i="1"/>
  <c r="G1051" i="1" s="1"/>
  <c r="C1051" i="1"/>
  <c r="H1050" i="1"/>
  <c r="D1050" i="1"/>
  <c r="G1050" i="1" s="1"/>
  <c r="C1050" i="1"/>
  <c r="H1049" i="1"/>
  <c r="D1049" i="1"/>
  <c r="G1049" i="1" s="1"/>
  <c r="C1049" i="1"/>
  <c r="H1048" i="1"/>
  <c r="D1048" i="1"/>
  <c r="G1048" i="1" s="1"/>
  <c r="C1048" i="1"/>
  <c r="H1047" i="1"/>
  <c r="D1047" i="1"/>
  <c r="G1047" i="1" s="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8" i="1"/>
  <c r="G638" i="1"/>
  <c r="D638" i="1"/>
  <c r="C638" i="1"/>
  <c r="D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D261" i="1"/>
  <c r="C261" i="1"/>
  <c r="H260" i="1"/>
  <c r="D260" i="1"/>
  <c r="C260" i="1"/>
  <c r="D259" i="1"/>
  <c r="G259" i="1" s="1"/>
  <c r="C259" i="1"/>
  <c r="H259" i="1" s="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D237" i="1"/>
  <c r="C237"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D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315" i="1" l="1"/>
  <c r="I24" i="3"/>
  <c r="D1299" i="1"/>
  <c r="H1299" i="1" s="1"/>
  <c r="H261" i="1"/>
  <c r="G260" i="1"/>
  <c r="E70" i="9"/>
  <c r="B70" i="9" s="1"/>
  <c r="F217" i="9"/>
  <c r="B217" i="9" s="1"/>
  <c r="E300" i="9"/>
  <c r="B300" i="9" s="1"/>
  <c r="F226" i="9"/>
  <c r="B226" i="9" s="1"/>
  <c r="G261" i="1"/>
  <c r="F263" i="4"/>
  <c r="E292" i="9"/>
  <c r="B292" i="9" s="1"/>
  <c r="E297" i="9"/>
  <c r="B297" i="9" s="1"/>
  <c r="E27" i="9"/>
  <c r="B27" i="9" s="1"/>
  <c r="E286" i="9"/>
  <c r="B286" i="9" s="1"/>
  <c r="E32" i="9"/>
  <c r="B32" i="9" s="1"/>
  <c r="F215" i="9"/>
  <c r="B215" i="9" s="1"/>
  <c r="E287" i="9"/>
  <c r="B287" i="9" s="1"/>
  <c r="E295" i="9"/>
  <c r="B295" i="9" s="1"/>
  <c r="E302" i="9"/>
  <c r="B302" i="9" s="1"/>
  <c r="E285" i="9"/>
  <c r="B285" i="9" s="1"/>
  <c r="G220" i="1"/>
  <c r="F224" i="4"/>
  <c r="G237" i="1"/>
  <c r="G236" i="1"/>
  <c r="H220" i="1"/>
  <c r="H236" i="1"/>
  <c r="H237" i="1"/>
  <c r="H1149" i="1"/>
  <c r="H1158" i="1"/>
  <c r="H1162" i="1"/>
  <c r="H1166" i="1"/>
  <c r="H1170"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172" i="1"/>
  <c r="H1172" i="1"/>
  <c r="G1174" i="1"/>
  <c r="H1174" i="1"/>
  <c r="G1176" i="1"/>
  <c r="H1176" i="1"/>
  <c r="G1178" i="1"/>
  <c r="H1178" i="1"/>
  <c r="G1180" i="1"/>
  <c r="H1180" i="1"/>
  <c r="G1182" i="1"/>
  <c r="H1182" i="1"/>
  <c r="G1184" i="1"/>
  <c r="H1184" i="1"/>
  <c r="G1186" i="1"/>
  <c r="H1186" i="1"/>
  <c r="G1188" i="1"/>
  <c r="H1188" i="1"/>
  <c r="G1190" i="1"/>
  <c r="H1190" i="1"/>
  <c r="G1192" i="1"/>
  <c r="H1192" i="1"/>
  <c r="G1194" i="1"/>
  <c r="H1194" i="1"/>
  <c r="G1196" i="1"/>
  <c r="H1196" i="1"/>
  <c r="G1198" i="1"/>
  <c r="H1198" i="1"/>
  <c r="G1200" i="1"/>
  <c r="H1200" i="1"/>
  <c r="G1202" i="1"/>
  <c r="H1202" i="1"/>
  <c r="G1204" i="1"/>
  <c r="H1204" i="1"/>
  <c r="G1206" i="1"/>
  <c r="H1206" i="1"/>
  <c r="G1208" i="1"/>
  <c r="H1208" i="1"/>
  <c r="G1210" i="1"/>
  <c r="H1210" i="1"/>
  <c r="G1212" i="1"/>
  <c r="H1212" i="1"/>
  <c r="G1214" i="1"/>
  <c r="H1214" i="1"/>
  <c r="G1216" i="1"/>
  <c r="H1216" i="1"/>
  <c r="G1218" i="1"/>
  <c r="H1218" i="1"/>
  <c r="G1220" i="1"/>
  <c r="H1220" i="1"/>
  <c r="G1222" i="1"/>
  <c r="H1222" i="1"/>
  <c r="G1224" i="1"/>
  <c r="H1224" i="1"/>
  <c r="G1226" i="1"/>
  <c r="H1226" i="1"/>
  <c r="G1228" i="1"/>
  <c r="H1228" i="1"/>
  <c r="G1230" i="1"/>
  <c r="H1230" i="1"/>
  <c r="G1232" i="1"/>
  <c r="H1232" i="1"/>
  <c r="G1234" i="1"/>
  <c r="H1234" i="1"/>
  <c r="G1236" i="1"/>
  <c r="H1236" i="1"/>
  <c r="G1238" i="1"/>
  <c r="H1238" i="1"/>
  <c r="G1240" i="1"/>
  <c r="H1240" i="1"/>
  <c r="G1242" i="1"/>
  <c r="H1242" i="1"/>
  <c r="G1244" i="1"/>
  <c r="H1244" i="1"/>
  <c r="G1246" i="1"/>
  <c r="H1246" i="1"/>
  <c r="G1248" i="1"/>
  <c r="H1248" i="1"/>
  <c r="G1250" i="1"/>
  <c r="H1250" i="1"/>
  <c r="G1252" i="1"/>
  <c r="H1252" i="1"/>
  <c r="G1254" i="1"/>
  <c r="H1254" i="1"/>
  <c r="G1329" i="1"/>
  <c r="H1329" i="1"/>
  <c r="G1331" i="1"/>
  <c r="H1331" i="1"/>
  <c r="G1333" i="1"/>
  <c r="H1333" i="1"/>
  <c r="G1335" i="1"/>
  <c r="H1335" i="1"/>
  <c r="G1337" i="1"/>
  <c r="H1337" i="1"/>
  <c r="G1339" i="1"/>
  <c r="H1339" i="1"/>
  <c r="G1341" i="1"/>
  <c r="H1341" i="1"/>
  <c r="G1343" i="1"/>
  <c r="H1343" i="1"/>
  <c r="G1345" i="1"/>
  <c r="H1345" i="1"/>
  <c r="G1347" i="1"/>
  <c r="H1347" i="1"/>
  <c r="G1349" i="1"/>
  <c r="H1349" i="1"/>
  <c r="G1351" i="1"/>
  <c r="H1351" i="1"/>
  <c r="G1353" i="1"/>
  <c r="H1353" i="1"/>
  <c r="G1355" i="1"/>
  <c r="H1355" i="1"/>
  <c r="H1150" i="1"/>
  <c r="H1155" i="1"/>
  <c r="H1159" i="1"/>
  <c r="H1163" i="1"/>
  <c r="H1167" i="1"/>
  <c r="H1171" i="1"/>
  <c r="G1173" i="1"/>
  <c r="H1173" i="1"/>
  <c r="G1175" i="1"/>
  <c r="H1175" i="1"/>
  <c r="G1177" i="1"/>
  <c r="H1177" i="1"/>
  <c r="G1179" i="1"/>
  <c r="H1179" i="1"/>
  <c r="G1181" i="1"/>
  <c r="H1181" i="1"/>
  <c r="G1183" i="1"/>
  <c r="H1183" i="1"/>
  <c r="G1185" i="1"/>
  <c r="H1185" i="1"/>
  <c r="G1187" i="1"/>
  <c r="H1187" i="1"/>
  <c r="G1189" i="1"/>
  <c r="H1189" i="1"/>
  <c r="G1191" i="1"/>
  <c r="H1191" i="1"/>
  <c r="G1193" i="1"/>
  <c r="H1193" i="1"/>
  <c r="G1195" i="1"/>
  <c r="H1195" i="1"/>
  <c r="G1197" i="1"/>
  <c r="H1197" i="1"/>
  <c r="G1199" i="1"/>
  <c r="H1199" i="1"/>
  <c r="G1201" i="1"/>
  <c r="H1201" i="1"/>
  <c r="G1203" i="1"/>
  <c r="H1203" i="1"/>
  <c r="G1205" i="1"/>
  <c r="H1205" i="1"/>
  <c r="G1207" i="1"/>
  <c r="H1207" i="1"/>
  <c r="G1209" i="1"/>
  <c r="H1209" i="1"/>
  <c r="G1211" i="1"/>
  <c r="H1211" i="1"/>
  <c r="G1213" i="1"/>
  <c r="H1213" i="1"/>
  <c r="G1215" i="1"/>
  <c r="H1215" i="1"/>
  <c r="G1217" i="1"/>
  <c r="H1217" i="1"/>
  <c r="G1219" i="1"/>
  <c r="H1219" i="1"/>
  <c r="G1221" i="1"/>
  <c r="H1221" i="1"/>
  <c r="G1223" i="1"/>
  <c r="H1223" i="1"/>
  <c r="G1225" i="1"/>
  <c r="H1225" i="1"/>
  <c r="G1227" i="1"/>
  <c r="H1227" i="1"/>
  <c r="G1229" i="1"/>
  <c r="H1229" i="1"/>
  <c r="G1231" i="1"/>
  <c r="H1231" i="1"/>
  <c r="G1233" i="1"/>
  <c r="H1233" i="1"/>
  <c r="G1235" i="1"/>
  <c r="H1235" i="1"/>
  <c r="G1237" i="1"/>
  <c r="H1237" i="1"/>
  <c r="G1239" i="1"/>
  <c r="H1239" i="1"/>
  <c r="G1241" i="1"/>
  <c r="H1241" i="1"/>
  <c r="G1243" i="1"/>
  <c r="H1243" i="1"/>
  <c r="G1245" i="1"/>
  <c r="H1245" i="1"/>
  <c r="G1247" i="1"/>
  <c r="H1247" i="1"/>
  <c r="G1249" i="1"/>
  <c r="H1249" i="1"/>
  <c r="G1251" i="1"/>
  <c r="H1251" i="1"/>
  <c r="G1253" i="1"/>
  <c r="H1253" i="1"/>
  <c r="G1328" i="1"/>
  <c r="H1328" i="1"/>
  <c r="G1330" i="1"/>
  <c r="H1330" i="1"/>
  <c r="G1332" i="1"/>
  <c r="H1332" i="1"/>
  <c r="G1334" i="1"/>
  <c r="H1334" i="1"/>
  <c r="G1336" i="1"/>
  <c r="H1336" i="1"/>
  <c r="G1338" i="1"/>
  <c r="H1338" i="1"/>
  <c r="G1340" i="1"/>
  <c r="H1340" i="1"/>
  <c r="G1342" i="1"/>
  <c r="H1342" i="1"/>
  <c r="G1344" i="1"/>
  <c r="H1344" i="1"/>
  <c r="G1346" i="1"/>
  <c r="H1346" i="1"/>
  <c r="G1348" i="1"/>
  <c r="H1348" i="1"/>
  <c r="G1350" i="1"/>
  <c r="H1350" i="1"/>
  <c r="G1352" i="1"/>
  <c r="H1352" i="1"/>
  <c r="G1354" i="1"/>
  <c r="H1354" i="1"/>
  <c r="G1356" i="1"/>
  <c r="H1356" i="1"/>
  <c r="J1446" i="1"/>
  <c r="H1446" i="1"/>
  <c r="G1446" i="1"/>
  <c r="J1450" i="1"/>
  <c r="H1450" i="1"/>
  <c r="G1450" i="1"/>
  <c r="I1450" i="1" s="1"/>
  <c r="J1458" i="1"/>
  <c r="H1458" i="1"/>
  <c r="G1458" i="1"/>
  <c r="I1458" i="1" s="1"/>
  <c r="I1464" i="1"/>
  <c r="I1468" i="1"/>
  <c r="I1474" i="1"/>
  <c r="I1477" i="1"/>
  <c r="G1484" i="1"/>
  <c r="H1484" i="1"/>
  <c r="G1500" i="1"/>
  <c r="H1500" i="1"/>
  <c r="H1327" i="1"/>
  <c r="G1437" i="1"/>
  <c r="G1439" i="1"/>
  <c r="I1442" i="1"/>
  <c r="J1465" i="1"/>
  <c r="H1465" i="1"/>
  <c r="G1465" i="1"/>
  <c r="I1465" i="1" s="1"/>
  <c r="H1469" i="1"/>
  <c r="G1469" i="1"/>
  <c r="J1471" i="1"/>
  <c r="H1471" i="1"/>
  <c r="G1471" i="1"/>
  <c r="I1471" i="1" s="1"/>
  <c r="H1475" i="1"/>
  <c r="G1475" i="1"/>
  <c r="J1478" i="1"/>
  <c r="H1478" i="1"/>
  <c r="G1478" i="1"/>
  <c r="G1488" i="1"/>
  <c r="H1488" i="1"/>
  <c r="G1504" i="1"/>
  <c r="H1504" i="1"/>
  <c r="J1448" i="1"/>
  <c r="H1448" i="1"/>
  <c r="G1448" i="1"/>
  <c r="I1448" i="1" s="1"/>
  <c r="J1452" i="1"/>
  <c r="H1452" i="1"/>
  <c r="G1452" i="1"/>
  <c r="I1452" i="1" s="1"/>
  <c r="J1456" i="1"/>
  <c r="H1456" i="1"/>
  <c r="G1456" i="1"/>
  <c r="J1460" i="1"/>
  <c r="H1460" i="1"/>
  <c r="G1460" i="1"/>
  <c r="G1492" i="1"/>
  <c r="H1492" i="1"/>
  <c r="G1507" i="1"/>
  <c r="H1507" i="1"/>
  <c r="G1299" i="1"/>
  <c r="G1327" i="1"/>
  <c r="G1436" i="1"/>
  <c r="G1438" i="1"/>
  <c r="G1443" i="1"/>
  <c r="I1449" i="1"/>
  <c r="I1457" i="1"/>
  <c r="J1463" i="1"/>
  <c r="H1463" i="1"/>
  <c r="G1463" i="1"/>
  <c r="I1463" i="1" s="1"/>
  <c r="J1467" i="1"/>
  <c r="H1467" i="1"/>
  <c r="G1467" i="1"/>
  <c r="H1470" i="1"/>
  <c r="G1470" i="1"/>
  <c r="J1473" i="1"/>
  <c r="H1473" i="1"/>
  <c r="G1473" i="1"/>
  <c r="I1473" i="1" s="1"/>
  <c r="J1476" i="1"/>
  <c r="H1476" i="1"/>
  <c r="G1476" i="1"/>
  <c r="H11" i="3"/>
  <c r="G1480" i="1"/>
  <c r="H1480" i="1"/>
  <c r="G1496" i="1"/>
  <c r="H149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H1431" i="1"/>
  <c r="H1432" i="1"/>
  <c r="H1433" i="1"/>
  <c r="H1434" i="1"/>
  <c r="H1436" i="1"/>
  <c r="H1437" i="1"/>
  <c r="H1438" i="1"/>
  <c r="H1439" i="1"/>
  <c r="H1441" i="1"/>
  <c r="I1441" i="1" s="1"/>
  <c r="H1443" i="1"/>
  <c r="H1445" i="1"/>
  <c r="H1513" i="1"/>
  <c r="G1513" i="1"/>
  <c r="H1529" i="1"/>
  <c r="G1529" i="1"/>
  <c r="F83" i="4"/>
  <c r="E82" i="4"/>
  <c r="D78" i="1" s="1"/>
  <c r="I17" i="3"/>
  <c r="E289" i="4"/>
  <c r="F363" i="4"/>
  <c r="J1445" i="1"/>
  <c r="H1517" i="1"/>
  <c r="G1517" i="1"/>
  <c r="H1533" i="1"/>
  <c r="G1533" i="1"/>
  <c r="H1521" i="1"/>
  <c r="G1521" i="1"/>
  <c r="H1537" i="1"/>
  <c r="G1537" i="1"/>
  <c r="H1541" i="1"/>
  <c r="G1541" i="1"/>
  <c r="H1545" i="1"/>
  <c r="G1545" i="1"/>
  <c r="H1549" i="1"/>
  <c r="G1549" i="1"/>
  <c r="H1553" i="1"/>
  <c r="G1553" i="1"/>
  <c r="H1557" i="1"/>
  <c r="G1557" i="1"/>
  <c r="H1561" i="1"/>
  <c r="G1561" i="1"/>
  <c r="H1565" i="1"/>
  <c r="G1565" i="1"/>
  <c r="H1569" i="1"/>
  <c r="G1569" i="1"/>
  <c r="H1573" i="1"/>
  <c r="G1573" i="1"/>
  <c r="H1577" i="1"/>
  <c r="G1577" i="1"/>
  <c r="F82" i="4"/>
  <c r="H1509" i="1"/>
  <c r="G1509" i="1"/>
  <c r="G1518" i="1"/>
  <c r="H1525" i="1"/>
  <c r="G1525" i="1"/>
  <c r="G1534" i="1"/>
  <c r="F215" i="4"/>
  <c r="E420" i="4"/>
  <c r="E636" i="4" s="1"/>
  <c r="D630" i="1" s="1"/>
  <c r="D44" i="4"/>
  <c r="D124" i="4"/>
  <c r="F134" i="4"/>
  <c r="D152" i="4"/>
  <c r="D196" i="4"/>
  <c r="F216" i="4"/>
  <c r="F264" i="4"/>
  <c r="D299" i="4"/>
  <c r="D351" i="4"/>
  <c r="F417" i="4"/>
  <c r="F69" i="5"/>
  <c r="D68" i="5"/>
  <c r="H307" i="9"/>
  <c r="E176" i="5"/>
  <c r="K1450" i="9"/>
  <c r="G313" i="9"/>
  <c r="E313" i="9" s="1"/>
  <c r="B313" i="9" s="1"/>
  <c r="D7" i="4"/>
  <c r="D163" i="4"/>
  <c r="F397" i="4"/>
  <c r="F418" i="4"/>
  <c r="E459" i="4"/>
  <c r="D453" i="1" s="1"/>
  <c r="D529" i="4"/>
  <c r="F530" i="4"/>
  <c r="D7" i="5"/>
  <c r="E68" i="5"/>
  <c r="E6" i="5" s="1"/>
  <c r="D141" i="6"/>
  <c r="G317" i="9" s="1"/>
  <c r="E317" i="9" s="1"/>
  <c r="F5" i="6"/>
  <c r="G310" i="9"/>
  <c r="E310" i="9" s="1"/>
  <c r="B310" i="9" s="1"/>
  <c r="F206" i="5"/>
  <c r="B315" i="9"/>
  <c r="E314" i="9"/>
  <c r="I10" i="3" s="1"/>
  <c r="H19" i="9"/>
  <c r="E19" i="9" s="1"/>
  <c r="B19" i="9" s="1"/>
  <c r="E106" i="4"/>
  <c r="D102" i="1" s="1"/>
  <c r="E311" i="4"/>
  <c r="D306" i="1" s="1"/>
  <c r="E363" i="4"/>
  <c r="D358" i="1" s="1"/>
  <c r="D643" i="4"/>
  <c r="D421" i="4"/>
  <c r="F237" i="5"/>
  <c r="F245" i="5"/>
  <c r="D580" i="4"/>
  <c r="F594" i="4"/>
  <c r="F632" i="4"/>
  <c r="F8" i="5"/>
  <c r="F70" i="5"/>
  <c r="E289" i="9"/>
  <c r="B289" i="9" s="1"/>
  <c r="D177" i="5"/>
  <c r="F207" i="5"/>
  <c r="F10" i="6"/>
  <c r="F36" i="6"/>
  <c r="F94" i="6"/>
  <c r="F130" i="6"/>
  <c r="B56" i="9"/>
  <c r="F603" i="4"/>
  <c r="E309" i="9"/>
  <c r="B309" i="9" s="1"/>
  <c r="E26" i="9"/>
  <c r="B26" i="9" s="1"/>
  <c r="B44" i="9"/>
  <c r="G312" i="9"/>
  <c r="E312" i="9" s="1"/>
  <c r="F190" i="5"/>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77" i="9"/>
  <c r="E177" i="9" s="1"/>
  <c r="B177" i="9" s="1"/>
  <c r="G165" i="9"/>
  <c r="E165" i="9" s="1"/>
  <c r="B165" i="9" s="1"/>
  <c r="G164" i="9"/>
  <c r="E164" i="9" s="1"/>
  <c r="B164" i="9" s="1"/>
  <c r="G163" i="9"/>
  <c r="E163" i="9" s="1"/>
  <c r="B163" i="9" s="1"/>
  <c r="G162" i="9"/>
  <c r="E162" i="9" s="1"/>
  <c r="B162" i="9" s="1"/>
  <c r="G161" i="9"/>
  <c r="E161" i="9" s="1"/>
  <c r="B161" i="9" s="1"/>
  <c r="G180" i="9"/>
  <c r="E180" i="9" s="1"/>
  <c r="B180" i="9" s="1"/>
  <c r="G178" i="9"/>
  <c r="E178" i="9" s="1"/>
  <c r="B178"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81" i="9"/>
  <c r="E181" i="9" s="1"/>
  <c r="B181" i="9" s="1"/>
  <c r="G179" i="9"/>
  <c r="E179" i="9" s="1"/>
  <c r="B179" i="9" s="1"/>
  <c r="G176" i="9"/>
  <c r="E176" i="9" s="1"/>
  <c r="B176" i="9" s="1"/>
  <c r="G166" i="9"/>
  <c r="E166" i="9" s="1"/>
  <c r="B166" i="9" s="1"/>
  <c r="H165" i="9"/>
  <c r="I10" i="9"/>
  <c r="B24" i="9"/>
  <c r="B36" i="9"/>
  <c r="B40" i="9"/>
  <c r="B214" i="9"/>
  <c r="B219" i="9"/>
  <c r="D984" i="1" l="1"/>
  <c r="E316" i="9"/>
  <c r="B317" i="9"/>
  <c r="G307" i="9"/>
  <c r="E307" i="9" s="1"/>
  <c r="B307" i="9" s="1"/>
  <c r="F177" i="5"/>
  <c r="D176" i="5"/>
  <c r="C1154" i="1"/>
  <c r="G358" i="1"/>
  <c r="H358" i="1"/>
  <c r="F529" i="4"/>
  <c r="D528" i="4"/>
  <c r="C523" i="1"/>
  <c r="F163" i="4"/>
  <c r="C159" i="1"/>
  <c r="E175" i="5"/>
  <c r="D1152" i="1" s="1"/>
  <c r="I22" i="3"/>
  <c r="D1153" i="1"/>
  <c r="F124" i="4"/>
  <c r="C120" i="1"/>
  <c r="F311" i="4"/>
  <c r="E350" i="4"/>
  <c r="H78" i="1"/>
  <c r="G78" i="1"/>
  <c r="I1476" i="1"/>
  <c r="I1467" i="1"/>
  <c r="I1443" i="1"/>
  <c r="I1456" i="1"/>
  <c r="G306" i="1"/>
  <c r="H306" i="1"/>
  <c r="I21" i="3"/>
  <c r="D1046" i="1"/>
  <c r="G453" i="1"/>
  <c r="H453" i="1"/>
  <c r="F7" i="4"/>
  <c r="D6" i="4"/>
  <c r="C3" i="1"/>
  <c r="F351" i="4"/>
  <c r="D350" i="4"/>
  <c r="C346" i="1"/>
  <c r="F196" i="4"/>
  <c r="C192" i="1"/>
  <c r="F44" i="4"/>
  <c r="C40" i="1"/>
  <c r="E6" i="4"/>
  <c r="E298" i="4"/>
  <c r="I1460" i="1"/>
  <c r="I1478" i="1"/>
  <c r="I1446" i="1"/>
  <c r="F580" i="4"/>
  <c r="C574" i="1"/>
  <c r="D420" i="4"/>
  <c r="F421" i="4"/>
  <c r="C415" i="1"/>
  <c r="G102" i="1"/>
  <c r="H102" i="1"/>
  <c r="F7" i="5"/>
  <c r="D6" i="5"/>
  <c r="H20" i="3"/>
  <c r="C985" i="1"/>
  <c r="F68" i="5"/>
  <c r="H21" i="3"/>
  <c r="C1046" i="1"/>
  <c r="F299" i="4"/>
  <c r="D298" i="4"/>
  <c r="C294" i="1"/>
  <c r="G21" i="9"/>
  <c r="E21" i="9" s="1"/>
  <c r="H21" i="9"/>
  <c r="F152" i="4"/>
  <c r="D151" i="4"/>
  <c r="C148" i="1"/>
  <c r="E635" i="4"/>
  <c r="D629" i="1" s="1"/>
  <c r="D414" i="1"/>
  <c r="F106" i="4"/>
  <c r="E413" i="4"/>
  <c r="D285" i="1"/>
  <c r="E311" i="9"/>
  <c r="B312" i="9"/>
  <c r="F643" i="4"/>
  <c r="C637" i="1"/>
  <c r="F141" i="6"/>
  <c r="H28" i="3"/>
  <c r="C1435" i="1"/>
  <c r="N3" i="9"/>
  <c r="I11" i="3"/>
  <c r="I1439" i="1"/>
  <c r="G637" i="1" l="1"/>
  <c r="H637" i="1"/>
  <c r="E640" i="4"/>
  <c r="D408" i="1"/>
  <c r="G148" i="1"/>
  <c r="H148" i="1"/>
  <c r="B21" i="9"/>
  <c r="H1046" i="1"/>
  <c r="G1046" i="1"/>
  <c r="G574" i="1"/>
  <c r="H574" i="1"/>
  <c r="F350" i="4"/>
  <c r="D408" i="4"/>
  <c r="C345" i="1"/>
  <c r="H159" i="1"/>
  <c r="G159" i="1"/>
  <c r="F176" i="5"/>
  <c r="D175" i="5"/>
  <c r="H22" i="3"/>
  <c r="C1153" i="1"/>
  <c r="D289" i="4"/>
  <c r="D290" i="4" s="1"/>
  <c r="F151" i="4"/>
  <c r="H17" i="3"/>
  <c r="C147" i="1"/>
  <c r="H294" i="1"/>
  <c r="G294" i="1"/>
  <c r="G284" i="9"/>
  <c r="E284" i="9" s="1"/>
  <c r="B284" i="9" s="1"/>
  <c r="G278" i="9"/>
  <c r="F6" i="5"/>
  <c r="C984" i="1"/>
  <c r="H415" i="1"/>
  <c r="G415" i="1"/>
  <c r="E407" i="4"/>
  <c r="D402" i="1" s="1"/>
  <c r="D293" i="1"/>
  <c r="H192" i="1"/>
  <c r="G192" i="1"/>
  <c r="E408" i="4"/>
  <c r="D403" i="1" s="1"/>
  <c r="D345" i="1"/>
  <c r="D407" i="4"/>
  <c r="F298" i="4"/>
  <c r="C293" i="1"/>
  <c r="E290" i="4"/>
  <c r="D286" i="1" s="1"/>
  <c r="E412" i="4"/>
  <c r="E415" i="4" s="1"/>
  <c r="D410" i="1" s="1"/>
  <c r="I16" i="3"/>
  <c r="D2" i="1"/>
  <c r="G3" i="1"/>
  <c r="H3" i="1"/>
  <c r="H523" i="1"/>
  <c r="G523" i="1"/>
  <c r="G1435" i="1"/>
  <c r="H1435" i="1"/>
  <c r="H9" i="3"/>
  <c r="E291" i="4"/>
  <c r="D287" i="1" s="1"/>
  <c r="H985" i="1"/>
  <c r="G985" i="1"/>
  <c r="D635" i="4"/>
  <c r="F420" i="4"/>
  <c r="C414" i="1"/>
  <c r="G40" i="1"/>
  <c r="H40" i="1"/>
  <c r="H346" i="1"/>
  <c r="G346" i="1"/>
  <c r="D412" i="4"/>
  <c r="F6" i="4"/>
  <c r="H16" i="3"/>
  <c r="C2" i="1"/>
  <c r="H120" i="1"/>
  <c r="G120" i="1"/>
  <c r="D636" i="4"/>
  <c r="F528" i="4"/>
  <c r="C522" i="1"/>
  <c r="G1154" i="1"/>
  <c r="H1154" i="1"/>
  <c r="H278" i="9"/>
  <c r="G2" i="1" l="1"/>
  <c r="H2" i="1"/>
  <c r="D639" i="4"/>
  <c r="F412" i="4"/>
  <c r="C407" i="1"/>
  <c r="F635" i="4"/>
  <c r="C629" i="1"/>
  <c r="F636" i="4"/>
  <c r="C630" i="1"/>
  <c r="H414" i="1"/>
  <c r="G414" i="1"/>
  <c r="H8" i="3"/>
  <c r="H984" i="1"/>
  <c r="G984" i="1"/>
  <c r="F175" i="5"/>
  <c r="C1152" i="1"/>
  <c r="H345" i="1"/>
  <c r="G345" i="1"/>
  <c r="E639" i="4"/>
  <c r="E642" i="4" s="1"/>
  <c r="E414" i="4"/>
  <c r="D409" i="1" s="1"/>
  <c r="D407" i="1"/>
  <c r="H522" i="1"/>
  <c r="G522" i="1"/>
  <c r="F290" i="4"/>
  <c r="C286" i="1"/>
  <c r="G293" i="1"/>
  <c r="H293" i="1"/>
  <c r="D291" i="4"/>
  <c r="F289" i="4"/>
  <c r="D413" i="4"/>
  <c r="D414" i="4" s="1"/>
  <c r="C285" i="1"/>
  <c r="F408" i="4"/>
  <c r="C403" i="1"/>
  <c r="D634" i="1"/>
  <c r="K3" i="9"/>
  <c r="I9" i="3"/>
  <c r="E278" i="9"/>
  <c r="G147" i="1"/>
  <c r="H147" i="1"/>
  <c r="G1153" i="1"/>
  <c r="H1153" i="1"/>
  <c r="F407" i="4"/>
  <c r="C402" i="1"/>
  <c r="D636" i="1" l="1"/>
  <c r="G402" i="1"/>
  <c r="H402" i="1"/>
  <c r="G1152" i="1"/>
  <c r="H1152" i="1"/>
  <c r="G285" i="1"/>
  <c r="H285" i="1"/>
  <c r="G629" i="1"/>
  <c r="H629" i="1"/>
  <c r="E277" i="9"/>
  <c r="I8" i="3" s="1"/>
  <c r="B278" i="9"/>
  <c r="D640" i="4"/>
  <c r="D641" i="4" s="1"/>
  <c r="F413" i="4"/>
  <c r="D415" i="4"/>
  <c r="C408" i="1"/>
  <c r="F639" i="4"/>
  <c r="C633" i="1"/>
  <c r="F291" i="4"/>
  <c r="C287" i="1"/>
  <c r="H403" i="1"/>
  <c r="G403" i="1"/>
  <c r="H286" i="1"/>
  <c r="G286" i="1"/>
  <c r="H630" i="1"/>
  <c r="G630" i="1"/>
  <c r="G407" i="1"/>
  <c r="H407" i="1"/>
  <c r="M3" i="9"/>
  <c r="F414" i="4"/>
  <c r="C409" i="1"/>
  <c r="E641" i="4"/>
  <c r="D633" i="1"/>
  <c r="H408" i="1" l="1"/>
  <c r="G408" i="1"/>
  <c r="G409" i="1"/>
  <c r="H409" i="1"/>
  <c r="E645" i="4"/>
  <c r="D635" i="1"/>
  <c r="H633" i="1"/>
  <c r="G633" i="1"/>
  <c r="F415" i="4"/>
  <c r="C410" i="1"/>
  <c r="H287" i="1"/>
  <c r="G287" i="1"/>
  <c r="F641" i="4"/>
  <c r="C635" i="1"/>
  <c r="D642" i="4"/>
  <c r="F640" i="4"/>
  <c r="C634" i="1"/>
  <c r="E646" i="4"/>
  <c r="F642" i="4" l="1"/>
  <c r="D646" i="4"/>
  <c r="C636" i="1"/>
  <c r="H635" i="1"/>
  <c r="G635" i="1"/>
  <c r="I19" i="3"/>
  <c r="D640" i="1"/>
  <c r="G634" i="1"/>
  <c r="H634" i="1"/>
  <c r="D645" i="4"/>
  <c r="G276" i="9" s="1"/>
  <c r="E276" i="9" s="1"/>
  <c r="B276" i="9" s="1"/>
  <c r="G410" i="1"/>
  <c r="H410" i="1"/>
  <c r="I18" i="3"/>
  <c r="D639" i="1"/>
  <c r="F645" i="4" l="1"/>
  <c r="H18" i="3"/>
  <c r="C639" i="1"/>
  <c r="G636" i="1"/>
  <c r="H636" i="1"/>
  <c r="F646" i="4"/>
  <c r="H19" i="3"/>
  <c r="C640" i="1"/>
  <c r="G640" i="1" l="1"/>
  <c r="H640" i="1"/>
  <c r="G639" i="1"/>
  <c r="H639" i="1"/>
  <c r="H7" i="3"/>
  <c r="J3" i="9" l="1"/>
  <c r="G274" i="9" l="1"/>
  <c r="M272" i="9"/>
  <c r="L272" i="9"/>
  <c r="H274" i="9"/>
  <c r="G18" i="9"/>
  <c r="H18" i="9"/>
  <c r="I12" i="9"/>
  <c r="K9" i="9"/>
  <c r="L15" i="9"/>
  <c r="I8" i="9"/>
  <c r="G16" i="9"/>
  <c r="J8" i="9"/>
  <c r="I13" i="9"/>
  <c r="H17" i="9"/>
  <c r="K5" i="9"/>
  <c r="J10" i="9"/>
  <c r="M16" i="9"/>
  <c r="K10" i="9"/>
  <c r="J17" i="9"/>
  <c r="G17" i="9"/>
  <c r="I9" i="9"/>
  <c r="G15" i="9"/>
  <c r="E15" i="9" s="1"/>
  <c r="J13" i="9"/>
  <c r="J6" i="9"/>
  <c r="I11" i="9"/>
  <c r="I17" i="9"/>
  <c r="K6" i="9"/>
  <c r="J11" i="9"/>
  <c r="I5" i="9"/>
  <c r="K11" i="9"/>
  <c r="H16" i="9"/>
  <c r="J9" i="9"/>
  <c r="H15" i="9"/>
  <c r="I7" i="9"/>
  <c r="K13" i="9"/>
  <c r="J7" i="9"/>
  <c r="M15" i="9"/>
  <c r="K7" i="9"/>
  <c r="J12" i="9"/>
  <c r="J5" i="9"/>
  <c r="L16" i="9"/>
  <c r="F16" i="9" s="1"/>
  <c r="I6" i="9"/>
  <c r="K12" i="9"/>
  <c r="K8" i="9"/>
  <c r="E8" i="9" l="1"/>
  <c r="B8" i="9" s="1"/>
  <c r="E17" i="9"/>
  <c r="B17" i="9" s="1"/>
  <c r="E10" i="9"/>
  <c r="B10" i="9" s="1"/>
  <c r="E16" i="9"/>
  <c r="B16" i="9" s="1"/>
  <c r="E12" i="9"/>
  <c r="B12" i="9" s="1"/>
  <c r="F272" i="9"/>
  <c r="E6" i="9"/>
  <c r="B6" i="9" s="1"/>
  <c r="E7" i="9"/>
  <c r="B7" i="9" s="1"/>
  <c r="E5" i="9"/>
  <c r="E11" i="9"/>
  <c r="B11" i="9" s="1"/>
  <c r="E9" i="9"/>
  <c r="B9" i="9" s="1"/>
  <c r="E13" i="9"/>
  <c r="B13" i="9" s="1"/>
  <c r="F15" i="9"/>
  <c r="F14" i="9" s="1"/>
  <c r="E18" i="9"/>
  <c r="B18" i="9" s="1"/>
  <c r="E274" i="9"/>
  <c r="B274" i="9" l="1"/>
  <c r="E20" i="9"/>
  <c r="I7" i="3" s="1"/>
  <c r="B15" i="9"/>
  <c r="E4" i="9"/>
  <c r="B5" i="9"/>
  <c r="E14" i="9"/>
  <c r="B272" i="9"/>
  <c r="F20" i="9"/>
  <c r="F3" i="9" s="1"/>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<sst xmlns="http://schemas.openxmlformats.org/spreadsheetml/2006/main" count="4369" uniqueCount="3421">
  <si>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</si>
  <si>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</si>
  <si>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</si>
  <si>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</si>
  <si>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</si>
  <si>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</si>
  <si>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</si>
  <si>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</si>
  <si>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</si>
  <si>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</si>
  <si>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</si>
  <si>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</si>
  <si>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</si>
  <si>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</si>
  <si>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</si>
  <si>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</si>
  <si>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</si>
  <si>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</si>
  <si>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</si>
  <si>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</si>
  <si>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</si>
  <si>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</si>
  <si>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</si>
  <si>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</si>
  <si>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</si>
  <si>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</si>
  <si>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</si>
  <si>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</si>
  <si>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</si>
  <si>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</si>
  <si>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</si>
  <si>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VINICA</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</si>
  <si>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</si>
  <si>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</si>
  <si>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</si>
  <si>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</si>
  <si>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</si>
  <si>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</si>
  <si>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</si>
  <si>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</si>
  <si>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</si>
  <si>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</si>
  <si>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</si>
  <si>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</si>
  <si>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</si>
  <si>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</si>
  <si>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</si>
  <si>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</si>
  <si>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</si>
  <si>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31286 - OPĆINA VINICA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</si>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</sst>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1416266.66</v>
      </c>
      <c r="D2" s="6">
        <f>'PR-RAS'!E6</f>
        <v>1446018.5599999998</v>
      </c>
      <c r="E2" s="6">
        <v>0</v>
      </c>
      <c r="F2" s="6">
        <v>0</v>
      </c>
      <c r="G2" s="7">
        <f t="shared" ref="G2:G264" si="0">(B2/1000)*(C2*1+D2*2)</f>
        <v>4308.3037799999993</v>
      </c>
      <c r="H2" s="7">
        <f t="shared" ref="H2:H264" si="1">ABS(C2-ROUND(C2,0))+ABS(D2-ROUND(D2,0))</f>
        <v>0.78000000026077032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832462.14999999991</v>
      </c>
      <c r="D3" s="1">
        <f>'PR-RAS'!E7</f>
        <v>875333.83</v>
      </c>
      <c r="E3" s="1">
        <v>0</v>
      </c>
      <c r="F3" s="1">
        <v>0</v>
      </c>
      <c r="G3" s="2">
        <f t="shared" si="0"/>
        <v>5166.2596199999989</v>
      </c>
      <c r="H3" s="2">
        <f t="shared" si="1"/>
        <v>0.31999999994877726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788954.44</v>
      </c>
      <c r="D4" s="1">
        <f>'PR-RAS'!E8</f>
        <v>841909.22</v>
      </c>
      <c r="E4" s="1">
        <v>0</v>
      </c>
      <c r="F4" s="1">
        <v>0</v>
      </c>
      <c r="G4" s="2">
        <f t="shared" si="0"/>
        <v>7418.3186399999995</v>
      </c>
      <c r="H4" s="2">
        <f t="shared" si="1"/>
        <v>0.65999999991618097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847011.36</v>
      </c>
      <c r="D5" s="1">
        <f>'PR-RAS'!E9</f>
        <v>958393.57</v>
      </c>
      <c r="E5" s="1">
        <v>0</v>
      </c>
      <c r="F5" s="1">
        <v>0</v>
      </c>
      <c r="G5" s="2">
        <f t="shared" si="0"/>
        <v>11055.194</v>
      </c>
      <c r="H5" s="2">
        <f t="shared" si="1"/>
        <v>0.7900000000372529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64770.27</v>
      </c>
      <c r="D9" s="1">
        <f>'PR-RAS'!E13</f>
        <v>56376.85</v>
      </c>
      <c r="E9" s="1">
        <v>0</v>
      </c>
      <c r="F9" s="1">
        <v>0</v>
      </c>
      <c r="G9" s="2">
        <f t="shared" si="0"/>
        <v>1420.1917599999999</v>
      </c>
      <c r="H9" s="2">
        <f t="shared" si="1"/>
        <v>0.41999999999825377</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122827.19</v>
      </c>
      <c r="D11" s="1">
        <f>'PR-RAS'!E15</f>
        <v>172861.2</v>
      </c>
      <c r="E11" s="1">
        <v>0</v>
      </c>
      <c r="F11" s="1">
        <v>0</v>
      </c>
      <c r="G11" s="2">
        <f t="shared" si="0"/>
        <v>4685.4959000000008</v>
      </c>
      <c r="H11" s="2">
        <f t="shared" si="1"/>
        <v>0.39000000001396984</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35853.199999999997</v>
      </c>
      <c r="D19" s="1">
        <f>'PR-RAS'!E23</f>
        <v>25504.85</v>
      </c>
      <c r="E19" s="1">
        <v>0</v>
      </c>
      <c r="F19" s="1">
        <v>0</v>
      </c>
      <c r="G19" s="2">
        <f t="shared" si="0"/>
        <v>1563.5321999999999</v>
      </c>
      <c r="H19" s="2">
        <f t="shared" si="1"/>
        <v>0.34999999999854481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11365.36</v>
      </c>
      <c r="D20" s="1">
        <f>'PR-RAS'!E24</f>
        <v>11399.18</v>
      </c>
      <c r="E20" s="1">
        <v>0</v>
      </c>
      <c r="F20" s="1">
        <v>0</v>
      </c>
      <c r="G20" s="2">
        <f t="shared" si="0"/>
        <v>649.11068</v>
      </c>
      <c r="H20" s="2">
        <f t="shared" si="1"/>
        <v>0.54000000000087311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24487.84</v>
      </c>
      <c r="D23" s="1">
        <f>'PR-RAS'!E27</f>
        <v>14105.67</v>
      </c>
      <c r="E23" s="1">
        <v>0</v>
      </c>
      <c r="F23" s="1">
        <v>0</v>
      </c>
      <c r="G23" s="2">
        <f t="shared" si="0"/>
        <v>1159.3819599999999</v>
      </c>
      <c r="H23" s="2">
        <f t="shared" si="1"/>
        <v>0.48999999999978172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7654.51</v>
      </c>
      <c r="D25" s="1">
        <f>'PR-RAS'!E29</f>
        <v>7919.76</v>
      </c>
      <c r="E25" s="1">
        <v>0</v>
      </c>
      <c r="F25" s="1">
        <v>0</v>
      </c>
      <c r="G25" s="2">
        <f t="shared" si="0"/>
        <v>563.85672</v>
      </c>
      <c r="H25" s="2">
        <f t="shared" si="1"/>
        <v>0.72999999999956344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7654.51</v>
      </c>
      <c r="D27" s="1">
        <f>'PR-RAS'!E31</f>
        <v>7919.76</v>
      </c>
      <c r="E27" s="1">
        <v>0</v>
      </c>
      <c r="F27" s="1">
        <v>0</v>
      </c>
      <c r="G27" s="2">
        <f t="shared" si="0"/>
        <v>610.8447799999999</v>
      </c>
      <c r="H27" s="2">
        <f t="shared" si="1"/>
        <v>0.72999999999956344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354299.11000000004</v>
      </c>
      <c r="D46" s="1">
        <f>'PR-RAS'!E50</f>
        <v>315824.67</v>
      </c>
      <c r="E46" s="1">
        <v>0</v>
      </c>
      <c r="F46" s="1">
        <v>0</v>
      </c>
      <c r="G46" s="2">
        <f t="shared" si="0"/>
        <v>44367.680249999998</v>
      </c>
      <c r="H46" s="2">
        <f t="shared" si="1"/>
        <v>0.44000000006053597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353255.91000000003</v>
      </c>
      <c r="D55" s="1">
        <f>'PR-RAS'!E59</f>
        <v>312941.76</v>
      </c>
      <c r="E55" s="1">
        <v>0</v>
      </c>
      <c r="F55" s="1">
        <v>0</v>
      </c>
      <c r="G55" s="2">
        <f t="shared" si="0"/>
        <v>52873.529220000004</v>
      </c>
      <c r="H55" s="2">
        <f t="shared" si="1"/>
        <v>0.32999999995809048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233041.2</v>
      </c>
      <c r="D56" s="1">
        <f>'PR-RAS'!E60</f>
        <v>302441.76</v>
      </c>
      <c r="E56" s="1">
        <v>0</v>
      </c>
      <c r="F56" s="1">
        <v>0</v>
      </c>
      <c r="G56" s="2">
        <f t="shared" si="0"/>
        <v>46085.859599999996</v>
      </c>
      <c r="H56" s="2">
        <f t="shared" si="1"/>
        <v>0.44000000000232831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120214.71</v>
      </c>
      <c r="D57" s="1">
        <f>'PR-RAS'!E61</f>
        <v>10500</v>
      </c>
      <c r="E57" s="1">
        <v>0</v>
      </c>
      <c r="F57" s="1">
        <v>0</v>
      </c>
      <c r="G57" s="2">
        <f t="shared" si="0"/>
        <v>7908.0237600000009</v>
      </c>
      <c r="H57" s="2">
        <f t="shared" si="1"/>
        <v>0.28999999999359716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522.85</v>
      </c>
      <c r="E58" s="1">
        <v>0</v>
      </c>
      <c r="F58" s="1">
        <v>0</v>
      </c>
      <c r="G58" s="2">
        <f t="shared" si="0"/>
        <v>59.604900000000008</v>
      </c>
      <c r="H58" s="2">
        <f t="shared" si="1"/>
        <v>0.14999999999997726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522.85</v>
      </c>
      <c r="E60" s="1">
        <v>0</v>
      </c>
      <c r="F60" s="1">
        <v>0</v>
      </c>
      <c r="G60" s="2">
        <f t="shared" si="0"/>
        <v>61.696300000000001</v>
      </c>
      <c r="H60" s="2">
        <f t="shared" si="1"/>
        <v>0.14999999999997726</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1043.2</v>
      </c>
      <c r="D64" s="1">
        <f>'PR-RAS'!E68</f>
        <v>2360.06</v>
      </c>
      <c r="E64" s="1">
        <v>0</v>
      </c>
      <c r="F64" s="1">
        <v>0</v>
      </c>
      <c r="G64" s="2">
        <f t="shared" si="0"/>
        <v>363.08915999999999</v>
      </c>
      <c r="H64" s="2">
        <f t="shared" si="1"/>
        <v>0.25999999999999091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1043.2</v>
      </c>
      <c r="D65" s="1">
        <f>'PR-RAS'!E69</f>
        <v>2360.06</v>
      </c>
      <c r="E65" s="1">
        <v>0</v>
      </c>
      <c r="F65" s="1">
        <v>0</v>
      </c>
      <c r="G65" s="2">
        <f t="shared" si="0"/>
        <v>368.85248000000001</v>
      </c>
      <c r="H65" s="2">
        <f t="shared" si="1"/>
        <v>0.25999999999999091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45947.649999999994</v>
      </c>
      <c r="D78" s="1">
        <f>'PR-RAS'!E82</f>
        <v>39086.890000000007</v>
      </c>
      <c r="E78" s="1">
        <v>0</v>
      </c>
      <c r="F78" s="1">
        <v>0</v>
      </c>
      <c r="G78" s="2">
        <f t="shared" si="0"/>
        <v>9557.3501100000012</v>
      </c>
      <c r="H78" s="2">
        <f t="shared" si="1"/>
        <v>0.45999999999912689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3.84</v>
      </c>
      <c r="D79" s="1">
        <f>'PR-RAS'!E83</f>
        <v>7.36</v>
      </c>
      <c r="E79" s="1">
        <v>0</v>
      </c>
      <c r="F79" s="1">
        <v>0</v>
      </c>
      <c r="G79" s="2">
        <f t="shared" si="0"/>
        <v>1.4476800000000001</v>
      </c>
      <c r="H79" s="2">
        <f t="shared" si="1"/>
        <v>0.52000000000000046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3.84</v>
      </c>
      <c r="D81" s="1">
        <f>'PR-RAS'!E85</f>
        <v>7.36</v>
      </c>
      <c r="E81" s="1">
        <v>0</v>
      </c>
      <c r="F81" s="1">
        <v>0</v>
      </c>
      <c r="G81" s="2">
        <f t="shared" si="0"/>
        <v>1.4848000000000001</v>
      </c>
      <c r="H81" s="2">
        <f t="shared" si="1"/>
        <v>0.52000000000000046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45943.81</v>
      </c>
      <c r="D87" s="1">
        <f>'PR-RAS'!E91</f>
        <v>39079.530000000006</v>
      </c>
      <c r="E87" s="1">
        <v>0</v>
      </c>
      <c r="F87" s="1">
        <v>0</v>
      </c>
      <c r="G87" s="2">
        <f t="shared" si="0"/>
        <v>10672.846820000001</v>
      </c>
      <c r="H87" s="2">
        <f t="shared" si="1"/>
        <v>0.6599999999962165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916.72</v>
      </c>
      <c r="D88" s="1">
        <f>'PR-RAS'!E92</f>
        <v>1192.97</v>
      </c>
      <c r="E88" s="1">
        <v>0</v>
      </c>
      <c r="F88" s="1">
        <v>0</v>
      </c>
      <c r="G88" s="2">
        <f t="shared" si="0"/>
        <v>287.33141999999998</v>
      </c>
      <c r="H88" s="2">
        <f t="shared" si="1"/>
        <v>0.30999999999994543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44078.52</v>
      </c>
      <c r="D89" s="1">
        <f>'PR-RAS'!E93</f>
        <v>37797.480000000003</v>
      </c>
      <c r="E89" s="1">
        <v>0</v>
      </c>
      <c r="F89" s="1">
        <v>0</v>
      </c>
      <c r="G89" s="2">
        <f t="shared" si="0"/>
        <v>10531.266240000001</v>
      </c>
      <c r="H89" s="2">
        <f t="shared" si="1"/>
        <v>0.96000000000640284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302.61</v>
      </c>
      <c r="D90" s="1">
        <f>'PR-RAS'!E94</f>
        <v>8.64</v>
      </c>
      <c r="E90" s="1">
        <v>0</v>
      </c>
      <c r="F90" s="1">
        <v>0</v>
      </c>
      <c r="G90" s="2">
        <f t="shared" si="0"/>
        <v>28.470209999999998</v>
      </c>
      <c r="H90" s="2">
        <f t="shared" si="1"/>
        <v>0.74999999999998579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645.96</v>
      </c>
      <c r="D93" s="1">
        <f>'PR-RAS'!E97</f>
        <v>80.44</v>
      </c>
      <c r="E93" s="1">
        <v>0</v>
      </c>
      <c r="F93" s="1">
        <v>0</v>
      </c>
      <c r="G93" s="2">
        <f t="shared" si="0"/>
        <v>74.229280000000003</v>
      </c>
      <c r="H93" s="2">
        <f t="shared" si="1"/>
        <v>0.47999999999996135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173107.44</v>
      </c>
      <c r="D102" s="1">
        <f>'PR-RAS'!E106</f>
        <v>199986.78</v>
      </c>
      <c r="E102" s="1">
        <v>0</v>
      </c>
      <c r="F102" s="1">
        <v>0</v>
      </c>
      <c r="G102" s="2">
        <f t="shared" si="0"/>
        <v>57881.181000000004</v>
      </c>
      <c r="H102" s="2">
        <f t="shared" si="1"/>
        <v>0.66000000000349246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44.77</v>
      </c>
      <c r="D103" s="1">
        <f>'PR-RAS'!E107</f>
        <v>15.69</v>
      </c>
      <c r="E103" s="1">
        <v>0</v>
      </c>
      <c r="F103" s="1">
        <v>0</v>
      </c>
      <c r="G103" s="2">
        <f t="shared" si="0"/>
        <v>7.7672999999999996</v>
      </c>
      <c r="H103" s="2">
        <f t="shared" si="1"/>
        <v>0.53999999999999737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44.77</v>
      </c>
      <c r="D107" s="1">
        <f>'PR-RAS'!E111</f>
        <v>15.69</v>
      </c>
      <c r="E107" s="1">
        <v>0</v>
      </c>
      <c r="F107" s="1">
        <v>0</v>
      </c>
      <c r="G107" s="2">
        <f t="shared" si="0"/>
        <v>8.0719000000000012</v>
      </c>
      <c r="H107" s="2">
        <f t="shared" si="1"/>
        <v>0.53999999999999737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110742.75</v>
      </c>
      <c r="D108" s="1">
        <f>'PR-RAS'!E112</f>
        <v>150213.47</v>
      </c>
      <c r="E108" s="1">
        <v>0</v>
      </c>
      <c r="F108" s="1">
        <v>0</v>
      </c>
      <c r="G108" s="2">
        <f t="shared" si="0"/>
        <v>43995.15683</v>
      </c>
      <c r="H108" s="2">
        <f t="shared" si="1"/>
        <v>0.72000000000116415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2902.09</v>
      </c>
      <c r="D111" s="1">
        <f>'PR-RAS'!E115</f>
        <v>2363.5500000000002</v>
      </c>
      <c r="E111" s="1">
        <v>0</v>
      </c>
      <c r="F111" s="1">
        <v>0</v>
      </c>
      <c r="G111" s="2">
        <f t="shared" si="0"/>
        <v>839.21090000000004</v>
      </c>
      <c r="H111" s="2">
        <f t="shared" si="1"/>
        <v>0.53999999999996362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107840.66</v>
      </c>
      <c r="D113" s="1">
        <f>'PR-RAS'!E117</f>
        <v>147849.92000000001</v>
      </c>
      <c r="E113" s="1">
        <v>0</v>
      </c>
      <c r="F113" s="1">
        <v>0</v>
      </c>
      <c r="G113" s="2">
        <f t="shared" si="0"/>
        <v>45196.536</v>
      </c>
      <c r="H113" s="2">
        <f t="shared" si="1"/>
        <v>0.41999999998370185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62319.92</v>
      </c>
      <c r="D116" s="1">
        <f>'PR-RAS'!E120</f>
        <v>49757.619999999995</v>
      </c>
      <c r="E116" s="1">
        <v>0</v>
      </c>
      <c r="F116" s="1">
        <v>0</v>
      </c>
      <c r="G116" s="2">
        <f t="shared" si="0"/>
        <v>18611.043399999999</v>
      </c>
      <c r="H116" s="2">
        <f t="shared" si="1"/>
        <v>0.46000000000640284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12713.92</v>
      </c>
      <c r="D117" s="1">
        <f>'PR-RAS'!E121</f>
        <v>551.20000000000005</v>
      </c>
      <c r="E117" s="1">
        <v>0</v>
      </c>
      <c r="F117" s="1">
        <v>0</v>
      </c>
      <c r="G117" s="2">
        <f t="shared" si="0"/>
        <v>1602.6931200000001</v>
      </c>
      <c r="H117" s="2">
        <f t="shared" si="1"/>
        <v>0.27999999999997272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49606</v>
      </c>
      <c r="D118" s="1">
        <f>'PR-RAS'!E122</f>
        <v>49206.42</v>
      </c>
      <c r="E118" s="1">
        <v>0</v>
      </c>
      <c r="F118" s="1">
        <v>0</v>
      </c>
      <c r="G118" s="2">
        <f t="shared" si="0"/>
        <v>17318.204280000002</v>
      </c>
      <c r="H118" s="2">
        <f t="shared" si="1"/>
        <v>0.41999999999825377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10450.31</v>
      </c>
      <c r="D120" s="1">
        <f>'PR-RAS'!E124</f>
        <v>15627.39</v>
      </c>
      <c r="E120" s="1">
        <v>0</v>
      </c>
      <c r="F120" s="1">
        <v>0</v>
      </c>
      <c r="G120" s="2">
        <f t="shared" si="0"/>
        <v>4962.9057099999991</v>
      </c>
      <c r="H120" s="2">
        <f t="shared" si="1"/>
        <v>0.69999999999890861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10450.31</v>
      </c>
      <c r="D121" s="1">
        <f>'PR-RAS'!E125</f>
        <v>9969.1</v>
      </c>
      <c r="E121" s="1">
        <v>0</v>
      </c>
      <c r="F121" s="1">
        <v>0</v>
      </c>
      <c r="G121" s="2">
        <f t="shared" si="0"/>
        <v>3646.6212</v>
      </c>
      <c r="H121" s="2">
        <f t="shared" si="1"/>
        <v>0.40999999999985448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10450.31</v>
      </c>
      <c r="D122" s="1">
        <f>'PR-RAS'!E126</f>
        <v>9969.1</v>
      </c>
      <c r="E122" s="1">
        <v>0</v>
      </c>
      <c r="F122" s="1">
        <v>0</v>
      </c>
      <c r="G122" s="2">
        <f t="shared" si="0"/>
        <v>3677.0097100000003</v>
      </c>
      <c r="H122" s="2">
        <f t="shared" si="1"/>
        <v>0.40999999999985448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5658.29</v>
      </c>
      <c r="E124" s="1">
        <v>0</v>
      </c>
      <c r="F124" s="1">
        <v>0</v>
      </c>
      <c r="G124" s="2">
        <f t="shared" si="0"/>
        <v>1391.9393399999999</v>
      </c>
      <c r="H124" s="2">
        <f t="shared" si="1"/>
        <v>0.28999999999996362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5658.29</v>
      </c>
      <c r="E125" s="1">
        <v>0</v>
      </c>
      <c r="F125" s="1">
        <v>0</v>
      </c>
      <c r="G125" s="2">
        <f t="shared" si="0"/>
        <v>1403.2559200000001</v>
      </c>
      <c r="H125" s="2">
        <f t="shared" si="1"/>
        <v>0.28999999999996362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159</v>
      </c>
      <c r="E135" s="1">
        <v>0</v>
      </c>
      <c r="F135" s="1">
        <v>0</v>
      </c>
      <c r="G135" s="2">
        <f t="shared" si="0"/>
        <v>42.612000000000002</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159</v>
      </c>
      <c r="E136" s="1">
        <v>0</v>
      </c>
      <c r="F136" s="1">
        <v>0</v>
      </c>
      <c r="G136" s="2">
        <f t="shared" si="0"/>
        <v>42.93</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159</v>
      </c>
      <c r="E145" s="1">
        <v>0</v>
      </c>
      <c r="F145" s="1">
        <v>0</v>
      </c>
      <c r="G145" s="2">
        <f t="shared" si="0"/>
        <v>45.791999999999994</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1200561.29</v>
      </c>
      <c r="D147" s="1">
        <f>'PR-RAS'!E151</f>
        <v>1304144.97</v>
      </c>
      <c r="E147" s="1">
        <v>0</v>
      </c>
      <c r="F147" s="1">
        <v>0</v>
      </c>
      <c r="G147" s="2">
        <f t="shared" si="0"/>
        <v>556092.27957999997</v>
      </c>
      <c r="H147" s="2">
        <f t="shared" si="1"/>
        <v>0.32000000006519258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385077.79</v>
      </c>
      <c r="D148" s="1">
        <f>'PR-RAS'!E152</f>
        <v>395854.81</v>
      </c>
      <c r="E148" s="1">
        <v>0</v>
      </c>
      <c r="F148" s="1">
        <v>0</v>
      </c>
      <c r="G148" s="2">
        <f t="shared" si="0"/>
        <v>172987.74926999997</v>
      </c>
      <c r="H148" s="2">
        <f t="shared" si="1"/>
        <v>0.40000000002328306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306904.03999999998</v>
      </c>
      <c r="D149" s="1">
        <f>'PR-RAS'!E153</f>
        <v>313862.93</v>
      </c>
      <c r="E149" s="1">
        <v>0</v>
      </c>
      <c r="F149" s="1">
        <v>0</v>
      </c>
      <c r="G149" s="2">
        <f t="shared" si="0"/>
        <v>138325.22519999999</v>
      </c>
      <c r="H149" s="2">
        <f t="shared" si="1"/>
        <v>0.10999999998603016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306904.03999999998</v>
      </c>
      <c r="D150" s="1">
        <f>'PR-RAS'!E154</f>
        <v>313862.93</v>
      </c>
      <c r="E150" s="1">
        <v>0</v>
      </c>
      <c r="F150" s="1">
        <v>0</v>
      </c>
      <c r="G150" s="2">
        <f t="shared" si="0"/>
        <v>139259.85509999999</v>
      </c>
      <c r="H150" s="2">
        <f t="shared" si="1"/>
        <v>0.10999999998603016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29530.82</v>
      </c>
      <c r="D154" s="1">
        <f>'PR-RAS'!E158</f>
        <v>35047.99</v>
      </c>
      <c r="E154" s="1">
        <v>0</v>
      </c>
      <c r="F154" s="1">
        <v>0</v>
      </c>
      <c r="G154" s="2">
        <f t="shared" si="0"/>
        <v>15242.900399999999</v>
      </c>
      <c r="H154" s="2">
        <f t="shared" si="1"/>
        <v>0.19000000000232831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48642.93</v>
      </c>
      <c r="D155" s="1">
        <f>'PR-RAS'!E159</f>
        <v>46943.89</v>
      </c>
      <c r="E155" s="1">
        <v>0</v>
      </c>
      <c r="F155" s="1">
        <v>0</v>
      </c>
      <c r="G155" s="2">
        <f t="shared" si="0"/>
        <v>21949.729339999998</v>
      </c>
      <c r="H155" s="2">
        <f t="shared" si="1"/>
        <v>0.18000000000029104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48642.93</v>
      </c>
      <c r="D157" s="1">
        <f>'PR-RAS'!E161</f>
        <v>46943.89</v>
      </c>
      <c r="E157" s="1">
        <v>0</v>
      </c>
      <c r="F157" s="1">
        <v>0</v>
      </c>
      <c r="G157" s="2">
        <f t="shared" si="0"/>
        <v>22234.79076</v>
      </c>
      <c r="H157" s="2">
        <f t="shared" si="1"/>
        <v>0.18000000000029104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463442.96</v>
      </c>
      <c r="D159" s="1">
        <f>'PR-RAS'!E163</f>
        <v>524284.36999999988</v>
      </c>
      <c r="E159" s="1">
        <v>0</v>
      </c>
      <c r="F159" s="1">
        <v>0</v>
      </c>
      <c r="G159" s="2">
        <f t="shared" si="0"/>
        <v>238897.84859999997</v>
      </c>
      <c r="H159" s="2">
        <f t="shared" si="1"/>
        <v>0.40999999985797331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21234.400000000001</v>
      </c>
      <c r="D160" s="1">
        <f>'PR-RAS'!E164</f>
        <v>20542.419999999998</v>
      </c>
      <c r="E160" s="1">
        <v>0</v>
      </c>
      <c r="F160" s="1">
        <v>0</v>
      </c>
      <c r="G160" s="2">
        <f t="shared" si="0"/>
        <v>9908.7591599999996</v>
      </c>
      <c r="H160" s="2">
        <f t="shared" si="1"/>
        <v>0.81999999999970896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4512.04</v>
      </c>
      <c r="D161" s="1">
        <f>'PR-RAS'!E165</f>
        <v>6546.69</v>
      </c>
      <c r="E161" s="1">
        <v>0</v>
      </c>
      <c r="F161" s="1">
        <v>0</v>
      </c>
      <c r="G161" s="2">
        <f t="shared" si="0"/>
        <v>2816.8671999999997</v>
      </c>
      <c r="H161" s="2">
        <f t="shared" si="1"/>
        <v>0.3500000000003638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7329.91</v>
      </c>
      <c r="D162" s="1">
        <f>'PR-RAS'!E166</f>
        <v>8581.4500000000007</v>
      </c>
      <c r="E162" s="1">
        <v>0</v>
      </c>
      <c r="F162" s="1">
        <v>0</v>
      </c>
      <c r="G162" s="2">
        <f t="shared" si="0"/>
        <v>3943.3424100000002</v>
      </c>
      <c r="H162" s="2">
        <f t="shared" si="1"/>
        <v>0.54000000000087311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9392.4500000000007</v>
      </c>
      <c r="D163" s="1">
        <f>'PR-RAS'!E167</f>
        <v>5414.28</v>
      </c>
      <c r="E163" s="1">
        <v>0</v>
      </c>
      <c r="F163" s="1">
        <v>0</v>
      </c>
      <c r="G163" s="2">
        <f t="shared" si="0"/>
        <v>3275.8036200000006</v>
      </c>
      <c r="H163" s="2">
        <f t="shared" si="1"/>
        <v>0.73000000000047294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82667.149999999994</v>
      </c>
      <c r="D165" s="1">
        <f>'PR-RAS'!E169</f>
        <v>96904.62000000001</v>
      </c>
      <c r="E165" s="1">
        <v>0</v>
      </c>
      <c r="F165" s="1">
        <v>0</v>
      </c>
      <c r="G165" s="2">
        <f t="shared" si="0"/>
        <v>45342.127960000005</v>
      </c>
      <c r="H165" s="2">
        <f t="shared" si="1"/>
        <v>0.52999999998428393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9093.3799999999992</v>
      </c>
      <c r="D166" s="1">
        <f>'PR-RAS'!E170</f>
        <v>11672.86</v>
      </c>
      <c r="E166" s="1">
        <v>0</v>
      </c>
      <c r="F166" s="1">
        <v>0</v>
      </c>
      <c r="G166" s="2">
        <f t="shared" si="0"/>
        <v>5352.4515000000001</v>
      </c>
      <c r="H166" s="2">
        <f t="shared" si="1"/>
        <v>0.51999999999861757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10373.200000000001</v>
      </c>
      <c r="D167" s="1">
        <f>'PR-RAS'!E171</f>
        <v>14773.42</v>
      </c>
      <c r="E167" s="1">
        <v>0</v>
      </c>
      <c r="F167" s="1">
        <v>0</v>
      </c>
      <c r="G167" s="2">
        <f t="shared" si="0"/>
        <v>6626.7266400000008</v>
      </c>
      <c r="H167" s="2">
        <f t="shared" si="1"/>
        <v>0.62000000000080036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48840.44</v>
      </c>
      <c r="D168" s="1">
        <f>'PR-RAS'!E172</f>
        <v>50231.35</v>
      </c>
      <c r="E168" s="1">
        <v>0</v>
      </c>
      <c r="F168" s="1">
        <v>0</v>
      </c>
      <c r="G168" s="2">
        <f t="shared" si="0"/>
        <v>24933.624380000005</v>
      </c>
      <c r="H168" s="2">
        <f t="shared" si="1"/>
        <v>0.79000000000087311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5908.08</v>
      </c>
      <c r="D169" s="1">
        <f>'PR-RAS'!E173</f>
        <v>8432.67</v>
      </c>
      <c r="E169" s="1">
        <v>0</v>
      </c>
      <c r="F169" s="1">
        <v>0</v>
      </c>
      <c r="G169" s="2">
        <f t="shared" si="0"/>
        <v>3825.9345600000001</v>
      </c>
      <c r="H169" s="2">
        <f t="shared" si="1"/>
        <v>0.40999999999985448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7357.62</v>
      </c>
      <c r="D170" s="1">
        <f>'PR-RAS'!E174</f>
        <v>8735.2199999999993</v>
      </c>
      <c r="E170" s="1">
        <v>0</v>
      </c>
      <c r="F170" s="1">
        <v>0</v>
      </c>
      <c r="G170" s="2">
        <f t="shared" si="0"/>
        <v>4195.9421400000001</v>
      </c>
      <c r="H170" s="2">
        <f t="shared" si="1"/>
        <v>0.5999999999994543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1094.43</v>
      </c>
      <c r="D172" s="1">
        <f>'PR-RAS'!E176</f>
        <v>3059.1</v>
      </c>
      <c r="E172" s="1">
        <v>0</v>
      </c>
      <c r="F172" s="1">
        <v>0</v>
      </c>
      <c r="G172" s="2">
        <f t="shared" si="0"/>
        <v>1233.3597300000001</v>
      </c>
      <c r="H172" s="2">
        <f t="shared" si="1"/>
        <v>0.52999999999997272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262352.96000000002</v>
      </c>
      <c r="D173" s="1">
        <f>'PR-RAS'!E177</f>
        <v>278478.09999999992</v>
      </c>
      <c r="E173" s="1">
        <v>0</v>
      </c>
      <c r="F173" s="1">
        <v>0</v>
      </c>
      <c r="G173" s="2">
        <f t="shared" si="0"/>
        <v>140921.17551999996</v>
      </c>
      <c r="H173" s="2">
        <f t="shared" si="1"/>
        <v>0.13999999989755452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11289.91</v>
      </c>
      <c r="D174" s="1">
        <f>'PR-RAS'!E178</f>
        <v>15468.65</v>
      </c>
      <c r="E174" s="1">
        <v>0</v>
      </c>
      <c r="F174" s="1">
        <v>0</v>
      </c>
      <c r="G174" s="2">
        <f t="shared" si="0"/>
        <v>7305.3073299999996</v>
      </c>
      <c r="H174" s="2">
        <f t="shared" si="1"/>
        <v>0.44000000000050932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94446.12</v>
      </c>
      <c r="D175" s="1">
        <f>'PR-RAS'!E179</f>
        <v>108839.55</v>
      </c>
      <c r="E175" s="1">
        <v>0</v>
      </c>
      <c r="F175" s="1">
        <v>0</v>
      </c>
      <c r="G175" s="2">
        <f t="shared" si="0"/>
        <v>54309.788279999993</v>
      </c>
      <c r="H175" s="2">
        <f t="shared" si="1"/>
        <v>0.569999999992433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22635.599999999999</v>
      </c>
      <c r="D176" s="1">
        <f>'PR-RAS'!E180</f>
        <v>22237.919999999998</v>
      </c>
      <c r="E176" s="1">
        <v>0</v>
      </c>
      <c r="F176" s="1">
        <v>0</v>
      </c>
      <c r="G176" s="2">
        <f t="shared" si="0"/>
        <v>11744.502</v>
      </c>
      <c r="H176" s="2">
        <f t="shared" si="1"/>
        <v>0.48000000000320142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27607.08</v>
      </c>
      <c r="D177" s="1">
        <f>'PR-RAS'!E181</f>
        <v>23899.55</v>
      </c>
      <c r="E177" s="1">
        <v>0</v>
      </c>
      <c r="F177" s="1">
        <v>0</v>
      </c>
      <c r="G177" s="2">
        <f t="shared" si="0"/>
        <v>13271.487679999998</v>
      </c>
      <c r="H177" s="2">
        <f t="shared" si="1"/>
        <v>0.53000000000247383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1696.03</v>
      </c>
      <c r="D178" s="1">
        <f>'PR-RAS'!E182</f>
        <v>2384.0100000000002</v>
      </c>
      <c r="E178" s="1">
        <v>0</v>
      </c>
      <c r="F178" s="1">
        <v>0</v>
      </c>
      <c r="G178" s="2">
        <f t="shared" si="0"/>
        <v>1144.1368499999999</v>
      </c>
      <c r="H178" s="2">
        <f t="shared" si="1"/>
        <v>4.0000000000190994E-2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2943.32</v>
      </c>
      <c r="D179" s="1">
        <f>'PR-RAS'!E183</f>
        <v>4298.46</v>
      </c>
      <c r="E179" s="1">
        <v>0</v>
      </c>
      <c r="F179" s="1">
        <v>0</v>
      </c>
      <c r="G179" s="2">
        <f t="shared" si="0"/>
        <v>2054.1627199999998</v>
      </c>
      <c r="H179" s="2">
        <f t="shared" si="1"/>
        <v>0.78000000000020009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96563.77</v>
      </c>
      <c r="D180" s="1">
        <f>'PR-RAS'!E184</f>
        <v>90188.81</v>
      </c>
      <c r="E180" s="1">
        <v>0</v>
      </c>
      <c r="F180" s="1">
        <v>0</v>
      </c>
      <c r="G180" s="2">
        <f t="shared" si="0"/>
        <v>49572.508809999999</v>
      </c>
      <c r="H180" s="2">
        <f t="shared" si="1"/>
        <v>0.41999999999825377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190.52</v>
      </c>
      <c r="D181" s="1">
        <f>'PR-RAS'!E185</f>
        <v>106.79</v>
      </c>
      <c r="E181" s="1">
        <v>0</v>
      </c>
      <c r="F181" s="1">
        <v>0</v>
      </c>
      <c r="G181" s="2">
        <f t="shared" si="0"/>
        <v>72.738</v>
      </c>
      <c r="H181" s="2">
        <f t="shared" si="1"/>
        <v>0.68999999999998352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4980.6099999999997</v>
      </c>
      <c r="D182" s="1">
        <f>'PR-RAS'!E186</f>
        <v>11054.36</v>
      </c>
      <c r="E182" s="1">
        <v>0</v>
      </c>
      <c r="F182" s="1">
        <v>0</v>
      </c>
      <c r="G182" s="2">
        <f t="shared" si="0"/>
        <v>4903.1687300000003</v>
      </c>
      <c r="H182" s="2">
        <f t="shared" si="1"/>
        <v>0.75000000000090949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361.01</v>
      </c>
      <c r="E183" s="1">
        <v>0</v>
      </c>
      <c r="F183" s="1">
        <v>0</v>
      </c>
      <c r="G183" s="2">
        <f t="shared" si="0"/>
        <v>131.40763999999999</v>
      </c>
      <c r="H183" s="2">
        <f t="shared" si="1"/>
        <v>9.9999999999909051E-3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97188.450000000012</v>
      </c>
      <c r="D184" s="1">
        <f>'PR-RAS'!E188</f>
        <v>127998.22</v>
      </c>
      <c r="E184" s="1">
        <v>0</v>
      </c>
      <c r="F184" s="1">
        <v>0</v>
      </c>
      <c r="G184" s="2">
        <f t="shared" si="0"/>
        <v>64632.834869999999</v>
      </c>
      <c r="H184" s="2">
        <f t="shared" si="1"/>
        <v>0.67000000001280569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27465.88</v>
      </c>
      <c r="D185" s="1">
        <f>'PR-RAS'!E189</f>
        <v>26499.37</v>
      </c>
      <c r="E185" s="1">
        <v>0</v>
      </c>
      <c r="F185" s="1">
        <v>0</v>
      </c>
      <c r="G185" s="2">
        <f t="shared" si="0"/>
        <v>14805.49008</v>
      </c>
      <c r="H185" s="2">
        <f t="shared" si="1"/>
        <v>0.48999999999796273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2091.75</v>
      </c>
      <c r="D186" s="1">
        <f>'PR-RAS'!E190</f>
        <v>2185.84</v>
      </c>
      <c r="E186" s="1">
        <v>0</v>
      </c>
      <c r="F186" s="1">
        <v>0</v>
      </c>
      <c r="G186" s="2">
        <f t="shared" si="0"/>
        <v>1195.7345500000001</v>
      </c>
      <c r="H186" s="2">
        <f t="shared" si="1"/>
        <v>0.40999999999985448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9028.77</v>
      </c>
      <c r="D187" s="1">
        <f>'PR-RAS'!E191</f>
        <v>9540.26</v>
      </c>
      <c r="E187" s="1">
        <v>0</v>
      </c>
      <c r="F187" s="1">
        <v>0</v>
      </c>
      <c r="G187" s="2">
        <f t="shared" si="0"/>
        <v>5228.3279400000001</v>
      </c>
      <c r="H187" s="2">
        <f t="shared" si="1"/>
        <v>0.48999999999978172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3399.21</v>
      </c>
      <c r="D188" s="1">
        <f>'PR-RAS'!E192</f>
        <v>3000</v>
      </c>
      <c r="E188" s="1">
        <v>0</v>
      </c>
      <c r="F188" s="1">
        <v>0</v>
      </c>
      <c r="G188" s="2">
        <f t="shared" si="0"/>
        <v>1757.6522699999998</v>
      </c>
      <c r="H188" s="2">
        <f t="shared" si="1"/>
        <v>0.21000000000003638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2628.66</v>
      </c>
      <c r="D189" s="1">
        <f>'PR-RAS'!E193</f>
        <v>2230.66</v>
      </c>
      <c r="E189" s="1">
        <v>0</v>
      </c>
      <c r="F189" s="1">
        <v>0</v>
      </c>
      <c r="G189" s="2">
        <f t="shared" si="0"/>
        <v>1332.91624</v>
      </c>
      <c r="H189" s="2">
        <f t="shared" si="1"/>
        <v>0.68000000000029104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52574.18</v>
      </c>
      <c r="D191" s="1">
        <f>'PR-RAS'!E195</f>
        <v>84542.09</v>
      </c>
      <c r="E191" s="1">
        <v>0</v>
      </c>
      <c r="F191" s="1">
        <v>0</v>
      </c>
      <c r="G191" s="2">
        <f t="shared" si="0"/>
        <v>42115.088400000001</v>
      </c>
      <c r="H191" s="2">
        <f t="shared" si="1"/>
        <v>0.26999999999679858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4467.9999999999991</v>
      </c>
      <c r="D192" s="1">
        <f>'PR-RAS'!E196</f>
        <v>4736.6000000000004</v>
      </c>
      <c r="E192" s="1">
        <v>0</v>
      </c>
      <c r="F192" s="1">
        <v>0</v>
      </c>
      <c r="G192" s="2">
        <f t="shared" si="0"/>
        <v>2662.7692000000002</v>
      </c>
      <c r="H192" s="2">
        <f t="shared" si="1"/>
        <v>0.4000000000005457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4467.9999999999991</v>
      </c>
      <c r="D206" s="1">
        <f>'PR-RAS'!E210</f>
        <v>4736.6000000000004</v>
      </c>
      <c r="E206" s="1">
        <v>0</v>
      </c>
      <c r="F206" s="1">
        <v>0</v>
      </c>
      <c r="G206" s="2">
        <f t="shared" si="0"/>
        <v>2857.9459999999999</v>
      </c>
      <c r="H206" s="2">
        <f t="shared" si="1"/>
        <v>0.4000000000005457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4207.91</v>
      </c>
      <c r="D207" s="1">
        <f>'PR-RAS'!E211</f>
        <v>4670.7700000000004</v>
      </c>
      <c r="E207" s="1">
        <v>0</v>
      </c>
      <c r="F207" s="1">
        <v>0</v>
      </c>
      <c r="G207" s="2">
        <f t="shared" si="0"/>
        <v>2791.1867000000002</v>
      </c>
      <c r="H207" s="2">
        <f t="shared" si="1"/>
        <v>0.31999999999970896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50.86</v>
      </c>
      <c r="D208" s="1">
        <f>'PR-RAS'!E212</f>
        <v>0.14000000000000001</v>
      </c>
      <c r="E208" s="1">
        <v>0</v>
      </c>
      <c r="F208" s="1">
        <v>0</v>
      </c>
      <c r="G208" s="2">
        <f t="shared" si="0"/>
        <v>10.585979999999999</v>
      </c>
      <c r="H208" s="2">
        <f t="shared" si="1"/>
        <v>0.28000000000000058</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209.23</v>
      </c>
      <c r="D209" s="1">
        <f>'PR-RAS'!E213</f>
        <v>65.69</v>
      </c>
      <c r="E209" s="1">
        <v>0</v>
      </c>
      <c r="F209" s="1">
        <v>0</v>
      </c>
      <c r="G209" s="2">
        <f t="shared" si="0"/>
        <v>70.846879999999999</v>
      </c>
      <c r="H209" s="2">
        <f t="shared" si="1"/>
        <v>0.53999999999999204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15467.81</v>
      </c>
      <c r="D211" s="1">
        <f>'PR-RAS'!E215</f>
        <v>20534.599999999999</v>
      </c>
      <c r="E211" s="1">
        <v>0</v>
      </c>
      <c r="F211" s="1">
        <v>0</v>
      </c>
      <c r="G211" s="2">
        <f t="shared" si="0"/>
        <v>11872.772099999998</v>
      </c>
      <c r="H211" s="2">
        <f t="shared" si="1"/>
        <v>0.59000000000196451</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15467.81</v>
      </c>
      <c r="D215" s="1">
        <f>'PR-RAS'!E219</f>
        <v>20534.599999999999</v>
      </c>
      <c r="E215" s="1">
        <v>0</v>
      </c>
      <c r="F215" s="1">
        <v>0</v>
      </c>
      <c r="G215" s="2">
        <f t="shared" si="0"/>
        <v>12098.920139999998</v>
      </c>
      <c r="H215" s="2">
        <f t="shared" si="1"/>
        <v>0.59000000000196451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15467.81</v>
      </c>
      <c r="D218" s="1">
        <f>'PR-RAS'!E222</f>
        <v>20534.599999999999</v>
      </c>
      <c r="E218" s="1">
        <v>0</v>
      </c>
      <c r="F218" s="1">
        <v>0</v>
      </c>
      <c r="G218" s="2">
        <f t="shared" si="0"/>
        <v>12268.531169999998</v>
      </c>
      <c r="H218" s="2">
        <f t="shared" si="1"/>
        <v>0.59000000000196451</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57389.62</v>
      </c>
      <c r="D220" s="1">
        <f>'PR-RAS'!E224</f>
        <v>62721.65</v>
      </c>
      <c r="E220" s="1">
        <v>0</v>
      </c>
      <c r="F220" s="1">
        <v>0</v>
      </c>
      <c r="G220" s="2">
        <f t="shared" si="0"/>
        <v>40040.409480000002</v>
      </c>
      <c r="H220" s="2">
        <f t="shared" si="1"/>
        <v>0.72999999999592546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12463.29</v>
      </c>
      <c r="D227" s="1">
        <f>'PR-RAS'!E231</f>
        <v>18867.25</v>
      </c>
      <c r="E227" s="1">
        <v>0</v>
      </c>
      <c r="F227" s="1">
        <v>0</v>
      </c>
      <c r="G227" s="2">
        <f t="shared" si="0"/>
        <v>11344.70054</v>
      </c>
      <c r="H227" s="2">
        <f t="shared" si="1"/>
        <v>0.54000000000087311</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3978.59</v>
      </c>
      <c r="D228" s="1">
        <f>'PR-RAS'!E232</f>
        <v>2714.76</v>
      </c>
      <c r="E228" s="1">
        <v>0</v>
      </c>
      <c r="F228" s="1">
        <v>0</v>
      </c>
      <c r="G228" s="2">
        <f t="shared" si="0"/>
        <v>2135.6409700000004</v>
      </c>
      <c r="H228" s="2">
        <f t="shared" si="1"/>
        <v>0.6499999999996362</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8484.7000000000007</v>
      </c>
      <c r="D229" s="1">
        <f>'PR-RAS'!E233</f>
        <v>16152.49</v>
      </c>
      <c r="E229" s="1">
        <v>0</v>
      </c>
      <c r="F229" s="1">
        <v>0</v>
      </c>
      <c r="G229" s="2">
        <f t="shared" si="0"/>
        <v>9300.0470400000013</v>
      </c>
      <c r="H229" s="2">
        <f t="shared" si="1"/>
        <v>0.78999999999905413</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44926.33</v>
      </c>
      <c r="D232" s="1">
        <f>'PR-RAS'!E236</f>
        <v>43854.400000000001</v>
      </c>
      <c r="E232" s="1">
        <v>0</v>
      </c>
      <c r="F232" s="1">
        <v>0</v>
      </c>
      <c r="G232" s="2">
        <f t="shared" si="0"/>
        <v>30638.715030000003</v>
      </c>
      <c r="H232" s="2">
        <f t="shared" si="1"/>
        <v>0.73000000000320142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44926.33</v>
      </c>
      <c r="D233" s="1">
        <f>'PR-RAS'!E237</f>
        <v>42886.01</v>
      </c>
      <c r="E233" s="1">
        <v>0</v>
      </c>
      <c r="F233" s="1">
        <v>0</v>
      </c>
      <c r="G233" s="2">
        <f t="shared" si="0"/>
        <v>30322.017200000002</v>
      </c>
      <c r="H233" s="2">
        <f t="shared" si="1"/>
        <v>0.3400000000037835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968.39</v>
      </c>
      <c r="E234" s="1">
        <v>0</v>
      </c>
      <c r="F234" s="1">
        <v>0</v>
      </c>
      <c r="G234" s="2">
        <f t="shared" si="0"/>
        <v>451.26974000000001</v>
      </c>
      <c r="H234" s="2">
        <f t="shared" si="1"/>
        <v>0.38999999999998636</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64921.36</v>
      </c>
      <c r="D248" s="1">
        <f>'PR-RAS'!E252</f>
        <v>55468.6</v>
      </c>
      <c r="E248" s="1">
        <v>0</v>
      </c>
      <c r="F248" s="1">
        <v>0</v>
      </c>
      <c r="G248" s="2">
        <f t="shared" si="0"/>
        <v>43437.064319999998</v>
      </c>
      <c r="H248" s="2">
        <f t="shared" si="1"/>
        <v>0.76000000000203727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64921.36</v>
      </c>
      <c r="D255" s="1">
        <f>'PR-RAS'!E259</f>
        <v>55468.6</v>
      </c>
      <c r="E255" s="1">
        <v>0</v>
      </c>
      <c r="F255" s="1">
        <v>0</v>
      </c>
      <c r="G255" s="2">
        <f t="shared" si="0"/>
        <v>44668.074240000002</v>
      </c>
      <c r="H255" s="2">
        <f t="shared" si="1"/>
        <v>0.76000000000203727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61676.29</v>
      </c>
      <c r="D256" s="1">
        <f>'PR-RAS'!E260</f>
        <v>51834.86</v>
      </c>
      <c r="E256" s="1">
        <v>0</v>
      </c>
      <c r="F256" s="1">
        <v>0</v>
      </c>
      <c r="G256" s="2">
        <f t="shared" si="0"/>
        <v>42163.232550000001</v>
      </c>
      <c r="H256" s="2">
        <f t="shared" si="1"/>
        <v>0.43000000000029104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3245.07</v>
      </c>
      <c r="D257" s="1">
        <f>'PR-RAS'!E261</f>
        <v>3633.74</v>
      </c>
      <c r="E257" s="1">
        <v>0</v>
      </c>
      <c r="F257" s="1">
        <v>0</v>
      </c>
      <c r="G257" s="2">
        <f t="shared" si="0"/>
        <v>2691.2127999999998</v>
      </c>
      <c r="H257" s="2">
        <f t="shared" si="1"/>
        <v>0.33000000000038199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209793.75</v>
      </c>
      <c r="D259" s="1">
        <f>'PR-RAS'!E263</f>
        <v>240544.34</v>
      </c>
      <c r="E259" s="1">
        <v>0</v>
      </c>
      <c r="F259" s="1">
        <v>0</v>
      </c>
      <c r="G259" s="2">
        <f t="shared" si="0"/>
        <v>178247.66694</v>
      </c>
      <c r="H259" s="2">
        <f t="shared" si="1"/>
        <v>0.58999999999650754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138214.43</v>
      </c>
      <c r="D260" s="1">
        <f>'PR-RAS'!E264</f>
        <v>143832.88</v>
      </c>
      <c r="E260" s="1">
        <v>0</v>
      </c>
      <c r="F260" s="1">
        <v>0</v>
      </c>
      <c r="G260" s="2">
        <f t="shared" si="0"/>
        <v>110302.96921000001</v>
      </c>
      <c r="H260" s="2">
        <f t="shared" si="1"/>
        <v>0.54999999998835847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138214.43</v>
      </c>
      <c r="D261" s="1">
        <f>'PR-RAS'!E265</f>
        <v>143832.88</v>
      </c>
      <c r="E261" s="1">
        <v>0</v>
      </c>
      <c r="F261" s="1">
        <v>0</v>
      </c>
      <c r="G261" s="2">
        <f t="shared" si="0"/>
        <v>110728.84940000001</v>
      </c>
      <c r="H261" s="2">
        <f t="shared" si="1"/>
        <v>0.54999999998835847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2887.3</v>
      </c>
      <c r="D264" s="1">
        <f>'PR-RAS'!E268</f>
        <v>14534.24</v>
      </c>
      <c r="E264" s="1">
        <v>0</v>
      </c>
      <c r="F264" s="1">
        <v>0</v>
      </c>
      <c r="G264" s="2">
        <f t="shared" si="0"/>
        <v>8404.3701400000009</v>
      </c>
      <c r="H264" s="2">
        <f t="shared" si="1"/>
        <v>0.53999999999996362</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2887.3</v>
      </c>
      <c r="D266" s="1">
        <f>'PR-RAS'!E270</f>
        <v>14534.24</v>
      </c>
      <c r="E266" s="1">
        <v>0</v>
      </c>
      <c r="F266" s="1">
        <v>0</v>
      </c>
      <c r="G266" s="2">
        <f t="shared" si="8"/>
        <v>8468.2816999999995</v>
      </c>
      <c r="H266" s="2">
        <f t="shared" si="9"/>
        <v>0.53999999999996362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7822</v>
      </c>
      <c r="E269" s="1">
        <v>0</v>
      </c>
      <c r="F269" s="1">
        <v>0</v>
      </c>
      <c r="G269" s="2">
        <f t="shared" si="8"/>
        <v>4192.5920000000006</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7822</v>
      </c>
      <c r="E270" s="1">
        <v>0</v>
      </c>
      <c r="F270" s="1">
        <v>0</v>
      </c>
      <c r="G270" s="2">
        <f t="shared" si="8"/>
        <v>4208.2359999999999</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68692.02</v>
      </c>
      <c r="D275" s="1">
        <f>'PR-RAS'!E279</f>
        <v>74355.22</v>
      </c>
      <c r="E275" s="1">
        <v>0</v>
      </c>
      <c r="F275" s="1">
        <v>0</v>
      </c>
      <c r="G275" s="2">
        <f t="shared" si="8"/>
        <v>59568.274040000011</v>
      </c>
      <c r="H275" s="2">
        <f t="shared" si="9"/>
        <v>0.24000000000523869</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68692.02</v>
      </c>
      <c r="D276" s="1">
        <f>'PR-RAS'!E280</f>
        <v>74355.22</v>
      </c>
      <c r="E276" s="1">
        <v>0</v>
      </c>
      <c r="F276" s="1">
        <v>0</v>
      </c>
      <c r="G276" s="2">
        <f t="shared" si="8"/>
        <v>59785.676500000009</v>
      </c>
      <c r="H276" s="2">
        <f t="shared" si="9"/>
        <v>0.24000000000523869</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1200561.29</v>
      </c>
      <c r="D285" s="1">
        <f>'PR-RAS'!E289</f>
        <v>1304144.97</v>
      </c>
      <c r="E285" s="1">
        <v>0</v>
      </c>
      <c r="F285" s="1">
        <v>0</v>
      </c>
      <c r="G285" s="2">
        <f t="shared" si="8"/>
        <v>1081713.7493199999</v>
      </c>
      <c r="H285" s="2">
        <f t="shared" si="9"/>
        <v>0.32000000006519258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215705.36999999988</v>
      </c>
      <c r="D286" s="1">
        <f>'PR-RAS'!E290</f>
        <v>141873.58999999985</v>
      </c>
      <c r="E286" s="1">
        <v>0</v>
      </c>
      <c r="F286" s="1">
        <v>0</v>
      </c>
      <c r="G286" s="2">
        <f t="shared" si="8"/>
        <v>142343.97674999986</v>
      </c>
      <c r="H286" s="2">
        <f t="shared" si="9"/>
        <v>0.78000000002793968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317407.96999999997</v>
      </c>
      <c r="D288" s="1">
        <f>'PR-RAS'!E292</f>
        <v>125762.25</v>
      </c>
      <c r="E288" s="1">
        <v>0</v>
      </c>
      <c r="F288" s="1">
        <v>0</v>
      </c>
      <c r="G288" s="2">
        <f t="shared" si="8"/>
        <v>163283.61888999998</v>
      </c>
      <c r="H288" s="2">
        <f t="shared" si="9"/>
        <v>0.28000000002793968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800.5</v>
      </c>
      <c r="D290" s="1">
        <f>'PR-RAS'!E294</f>
        <v>2259.25</v>
      </c>
      <c r="E290" s="1">
        <v>0</v>
      </c>
      <c r="F290" s="1">
        <v>0</v>
      </c>
      <c r="G290" s="2">
        <f t="shared" si="8"/>
        <v>1537.1909999999998</v>
      </c>
      <c r="H290" s="2">
        <f t="shared" si="9"/>
        <v>0.75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3113.07</v>
      </c>
      <c r="D293" s="1">
        <f>'PR-RAS'!E298</f>
        <v>6594.42</v>
      </c>
      <c r="E293" s="1">
        <v>0</v>
      </c>
      <c r="F293" s="1">
        <v>0</v>
      </c>
      <c r="G293" s="2">
        <f t="shared" si="8"/>
        <v>4760.1577199999992</v>
      </c>
      <c r="H293" s="2">
        <f t="shared" si="9"/>
        <v>0.49000000000023647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3113.07</v>
      </c>
      <c r="D306" s="1">
        <f>'PR-RAS'!E311</f>
        <v>6594.42</v>
      </c>
      <c r="E306" s="1">
        <v>0</v>
      </c>
      <c r="F306" s="1">
        <v>0</v>
      </c>
      <c r="G306" s="2">
        <f t="shared" si="8"/>
        <v>4972.0825500000001</v>
      </c>
      <c r="H306" s="2">
        <f t="shared" si="9"/>
        <v>0.49000000000023647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3113.07</v>
      </c>
      <c r="D307" s="1">
        <f>'PR-RAS'!E312</f>
        <v>6594.42</v>
      </c>
      <c r="E307" s="1">
        <v>0</v>
      </c>
      <c r="F307" s="1">
        <v>0</v>
      </c>
      <c r="G307" s="2">
        <f t="shared" si="8"/>
        <v>4988.3844600000002</v>
      </c>
      <c r="H307" s="2">
        <f t="shared" si="9"/>
        <v>0.49000000000023647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3113.07</v>
      </c>
      <c r="D308" s="1">
        <f>'PR-RAS'!E313</f>
        <v>6594.42</v>
      </c>
      <c r="E308" s="1">
        <v>0</v>
      </c>
      <c r="F308" s="1">
        <v>0</v>
      </c>
      <c r="G308" s="2">
        <f t="shared" si="8"/>
        <v>5004.6863699999994</v>
      </c>
      <c r="H308" s="2">
        <f t="shared" si="9"/>
        <v>0.49000000000023647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399773.03</v>
      </c>
      <c r="D345" s="1">
        <f>'PR-RAS'!E350</f>
        <v>398909.83</v>
      </c>
      <c r="E345" s="1">
        <v>0</v>
      </c>
      <c r="F345" s="1">
        <v>0</v>
      </c>
      <c r="G345" s="2">
        <f t="shared" si="8"/>
        <v>411971.88535999996</v>
      </c>
      <c r="H345" s="2">
        <f t="shared" si="9"/>
        <v>0.20000000001164153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46452.98</v>
      </c>
      <c r="D346" s="1">
        <f>'PR-RAS'!E351</f>
        <v>6000</v>
      </c>
      <c r="E346" s="1">
        <v>0</v>
      </c>
      <c r="F346" s="1">
        <v>0</v>
      </c>
      <c r="G346" s="2">
        <f t="shared" si="8"/>
        <v>20166.2781</v>
      </c>
      <c r="H346" s="2">
        <f t="shared" si="9"/>
        <v>1.9999999996798579E-2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46452.98</v>
      </c>
      <c r="D347" s="1">
        <f>'PR-RAS'!E352</f>
        <v>6000</v>
      </c>
      <c r="E347" s="1">
        <v>0</v>
      </c>
      <c r="F347" s="1">
        <v>0</v>
      </c>
      <c r="G347" s="2">
        <f t="shared" si="8"/>
        <v>20224.731080000001</v>
      </c>
      <c r="H347" s="2">
        <f t="shared" si="9"/>
        <v>1.9999999996798579E-2</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46452.98</v>
      </c>
      <c r="D348" s="1">
        <f>'PR-RAS'!E353</f>
        <v>6000</v>
      </c>
      <c r="E348" s="1">
        <v>0</v>
      </c>
      <c r="F348" s="1">
        <v>0</v>
      </c>
      <c r="G348" s="2">
        <f t="shared" si="8"/>
        <v>20283.18406</v>
      </c>
      <c r="H348" s="2">
        <f t="shared" si="9"/>
        <v>1.9999999996798579E-2</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351983.09</v>
      </c>
      <c r="D358" s="1">
        <f>'PR-RAS'!E363</f>
        <v>379099.3</v>
      </c>
      <c r="E358" s="1">
        <v>0</v>
      </c>
      <c r="F358" s="1">
        <v>0</v>
      </c>
      <c r="G358" s="2">
        <f t="shared" si="8"/>
        <v>396334.86332999996</v>
      </c>
      <c r="H358" s="2">
        <f t="shared" si="9"/>
        <v>0.39000000001396984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179826.02000000002</v>
      </c>
      <c r="D359" s="1">
        <f>'PR-RAS'!E364</f>
        <v>287718.76</v>
      </c>
      <c r="E359" s="1">
        <v>0</v>
      </c>
      <c r="F359" s="1">
        <v>0</v>
      </c>
      <c r="G359" s="2">
        <f t="shared" si="8"/>
        <v>270384.34732</v>
      </c>
      <c r="H359" s="2">
        <f t="shared" si="9"/>
        <v>0.26000000000931323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111692.46</v>
      </c>
      <c r="D362" s="1">
        <f>'PR-RAS'!E367</f>
        <v>0</v>
      </c>
      <c r="E362" s="1">
        <v>0</v>
      </c>
      <c r="F362" s="1">
        <v>0</v>
      </c>
      <c r="G362" s="2">
        <f t="shared" si="8"/>
        <v>40320.978060000001</v>
      </c>
      <c r="H362" s="2">
        <f t="shared" si="9"/>
        <v>0.46000000000640284</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68133.56</v>
      </c>
      <c r="D363" s="1">
        <f>'PR-RAS'!E368</f>
        <v>287718.76</v>
      </c>
      <c r="E363" s="1">
        <v>0</v>
      </c>
      <c r="F363" s="1">
        <v>0</v>
      </c>
      <c r="G363" s="2">
        <f t="shared" si="8"/>
        <v>232972.73096000002</v>
      </c>
      <c r="H363" s="2">
        <f t="shared" si="9"/>
        <v>0.67999999999301508</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159013.53</v>
      </c>
      <c r="D364" s="1">
        <f>'PR-RAS'!E369</f>
        <v>70490.3</v>
      </c>
      <c r="E364" s="1">
        <v>0</v>
      </c>
      <c r="F364" s="1">
        <v>0</v>
      </c>
      <c r="G364" s="2">
        <f t="shared" si="8"/>
        <v>108897.86919</v>
      </c>
      <c r="H364" s="2">
        <f t="shared" si="9"/>
        <v>0.77000000000407454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3178.71</v>
      </c>
      <c r="D365" s="1">
        <f>'PR-RAS'!E370</f>
        <v>4891.07</v>
      </c>
      <c r="E365" s="1">
        <v>0</v>
      </c>
      <c r="F365" s="1">
        <v>0</v>
      </c>
      <c r="G365" s="2">
        <f t="shared" si="8"/>
        <v>4717.7493999999997</v>
      </c>
      <c r="H365" s="2">
        <f t="shared" si="9"/>
        <v>0.35999999999967258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2921.72</v>
      </c>
      <c r="D367" s="1">
        <f>'PR-RAS'!E372</f>
        <v>23039.77</v>
      </c>
      <c r="E367" s="1">
        <v>0</v>
      </c>
      <c r="F367" s="1">
        <v>0</v>
      </c>
      <c r="G367" s="2">
        <f t="shared" si="8"/>
        <v>17934.461159999999</v>
      </c>
      <c r="H367" s="2">
        <f t="shared" si="9"/>
        <v>0.50999999999976353</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2109.5</v>
      </c>
      <c r="E370" s="1">
        <v>0</v>
      </c>
      <c r="F370" s="1">
        <v>0</v>
      </c>
      <c r="G370" s="2">
        <f t="shared" si="8"/>
        <v>1556.8109999999999</v>
      </c>
      <c r="H370" s="2">
        <f t="shared" si="9"/>
        <v>0.5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152913.1</v>
      </c>
      <c r="D371" s="1">
        <f>'PR-RAS'!E376</f>
        <v>40449.96</v>
      </c>
      <c r="E371" s="1">
        <v>0</v>
      </c>
      <c r="F371" s="1">
        <v>0</v>
      </c>
      <c r="G371" s="2">
        <f t="shared" si="8"/>
        <v>86510.8174</v>
      </c>
      <c r="H371" s="2">
        <f t="shared" si="9"/>
        <v>0.14000000000669388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8095.43</v>
      </c>
      <c r="D373" s="1">
        <f>'PR-RAS'!E378</f>
        <v>0</v>
      </c>
      <c r="E373" s="1">
        <v>0</v>
      </c>
      <c r="F373" s="1">
        <v>0</v>
      </c>
      <c r="G373" s="2">
        <f t="shared" si="8"/>
        <v>3011.4999600000001</v>
      </c>
      <c r="H373" s="2">
        <f t="shared" si="9"/>
        <v>0.43000000000029104</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8095.43</v>
      </c>
      <c r="D374" s="1">
        <f>'PR-RAS'!E379</f>
        <v>0</v>
      </c>
      <c r="E374" s="1">
        <v>0</v>
      </c>
      <c r="F374" s="1">
        <v>0</v>
      </c>
      <c r="G374" s="2">
        <f t="shared" si="8"/>
        <v>3019.59539</v>
      </c>
      <c r="H374" s="2">
        <f t="shared" si="9"/>
        <v>0.43000000000029104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3097.5</v>
      </c>
      <c r="E378" s="1">
        <v>0</v>
      </c>
      <c r="F378" s="1">
        <v>0</v>
      </c>
      <c r="G378" s="2">
        <f t="shared" si="8"/>
        <v>2335.5149999999999</v>
      </c>
      <c r="H378" s="2">
        <f t="shared" si="9"/>
        <v>0.5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3097.5</v>
      </c>
      <c r="E379" s="1">
        <v>0</v>
      </c>
      <c r="F379" s="1">
        <v>0</v>
      </c>
      <c r="G379" s="2">
        <f t="shared" si="8"/>
        <v>2341.71</v>
      </c>
      <c r="H379" s="2">
        <f t="shared" si="9"/>
        <v>0.5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5048.1099999999997</v>
      </c>
      <c r="D386" s="1">
        <f>'PR-RAS'!E391</f>
        <v>17792.739999999998</v>
      </c>
      <c r="E386" s="1">
        <v>0</v>
      </c>
      <c r="F386" s="1">
        <v>0</v>
      </c>
      <c r="G386" s="2">
        <f t="shared" si="8"/>
        <v>15643.932149999999</v>
      </c>
      <c r="H386" s="2">
        <f t="shared" si="9"/>
        <v>0.37000000000170985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5048.1099999999997</v>
      </c>
      <c r="D388" s="1">
        <f>'PR-RAS'!E393</f>
        <v>5292.74</v>
      </c>
      <c r="E388" s="1">
        <v>0</v>
      </c>
      <c r="F388" s="1">
        <v>0</v>
      </c>
      <c r="G388" s="2">
        <f t="shared" si="8"/>
        <v>6050.1993300000004</v>
      </c>
      <c r="H388" s="2">
        <f t="shared" si="9"/>
        <v>0.36999999999989086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12500</v>
      </c>
      <c r="E389" s="1">
        <v>0</v>
      </c>
      <c r="F389" s="1">
        <v>0</v>
      </c>
      <c r="G389" s="2">
        <f t="shared" si="8"/>
        <v>9700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1336.96</v>
      </c>
      <c r="D397" s="1">
        <f>'PR-RAS'!E402</f>
        <v>13810.53</v>
      </c>
      <c r="E397" s="1">
        <v>0</v>
      </c>
      <c r="F397" s="1">
        <v>0</v>
      </c>
      <c r="G397" s="2">
        <f t="shared" si="8"/>
        <v>11467.37592</v>
      </c>
      <c r="H397" s="2">
        <f t="shared" si="9"/>
        <v>0.50999999999930878</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1336.96</v>
      </c>
      <c r="D398" s="1">
        <f>'PR-RAS'!E403</f>
        <v>13810.53</v>
      </c>
      <c r="E398" s="1">
        <v>0</v>
      </c>
      <c r="F398" s="1">
        <v>0</v>
      </c>
      <c r="G398" s="2">
        <f t="shared" si="8"/>
        <v>11496.33394</v>
      </c>
      <c r="H398" s="2">
        <f t="shared" si="9"/>
        <v>0.50999999999930878</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396659.96</v>
      </c>
      <c r="D403" s="1">
        <f>'PR-RAS'!E408</f>
        <v>392315.41000000003</v>
      </c>
      <c r="E403" s="1">
        <v>0</v>
      </c>
      <c r="F403" s="1">
        <v>0</v>
      </c>
      <c r="G403" s="2">
        <f t="shared" si="8"/>
        <v>474878.89356000006</v>
      </c>
      <c r="H403" s="2">
        <f t="shared" si="9"/>
        <v>0.45000000001164153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1419379.73</v>
      </c>
      <c r="D407" s="1">
        <f>'PR-RAS'!E412</f>
        <v>1452612.9799999997</v>
      </c>
      <c r="E407" s="1">
        <v>0</v>
      </c>
      <c r="F407" s="1">
        <v>0</v>
      </c>
      <c r="G407" s="2">
        <f t="shared" si="8"/>
        <v>1755789.9101399998</v>
      </c>
      <c r="H407" s="2">
        <f t="shared" si="9"/>
        <v>0.29000000027008355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1600334.32</v>
      </c>
      <c r="D408" s="1">
        <f>'PR-RAS'!E413</f>
        <v>1703054.8</v>
      </c>
      <c r="E408" s="1">
        <v>0</v>
      </c>
      <c r="F408" s="1">
        <v>0</v>
      </c>
      <c r="G408" s="2">
        <f t="shared" si="8"/>
        <v>2037622.6754399999</v>
      </c>
      <c r="H408" s="2">
        <f t="shared" si="9"/>
        <v>0.52000000001862645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180954.59000000008</v>
      </c>
      <c r="D410" s="1">
        <f>'PR-RAS'!E415</f>
        <v>250441.8200000003</v>
      </c>
      <c r="E410" s="1">
        <v>0</v>
      </c>
      <c r="F410" s="1">
        <v>0</v>
      </c>
      <c r="G410" s="2">
        <f t="shared" si="8"/>
        <v>278871.83607000025</v>
      </c>
      <c r="H410" s="2">
        <f t="shared" si="9"/>
        <v>0.58999999961815774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317407.96999999997</v>
      </c>
      <c r="D411" s="1">
        <f>'PR-RAS'!E416</f>
        <v>125762.25</v>
      </c>
      <c r="E411" s="1">
        <v>0</v>
      </c>
      <c r="F411" s="1">
        <v>0</v>
      </c>
      <c r="G411" s="2">
        <f t="shared" si="8"/>
        <v>233262.31269999998</v>
      </c>
      <c r="H411" s="2">
        <f t="shared" si="9"/>
        <v>0.28000000002793968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800.5</v>
      </c>
      <c r="D413" s="1">
        <f>'PR-RAS'!E418</f>
        <v>2259.25</v>
      </c>
      <c r="E413" s="1">
        <v>0</v>
      </c>
      <c r="F413" s="1">
        <v>0</v>
      </c>
      <c r="G413" s="2">
        <f t="shared" si="8"/>
        <v>2191.4279999999999</v>
      </c>
      <c r="H413" s="2">
        <f t="shared" si="9"/>
        <v>0.75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1419379.73</v>
      </c>
      <c r="D633" s="1">
        <f>'PR-RAS'!E639</f>
        <v>1452612.9799999997</v>
      </c>
      <c r="E633" s="1">
        <v>0</v>
      </c>
      <c r="F633" s="1">
        <v>0</v>
      </c>
      <c r="G633" s="2">
        <f t="shared" si="10"/>
        <v>2733150.7960799998</v>
      </c>
      <c r="H633" s="2">
        <f t="shared" si="11"/>
        <v>0.29000000027008355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1600334.32</v>
      </c>
      <c r="D634" s="1">
        <f>'PR-RAS'!E640</f>
        <v>1703054.8</v>
      </c>
      <c r="E634" s="1">
        <v>0</v>
      </c>
      <c r="F634" s="1">
        <v>0</v>
      </c>
      <c r="G634" s="2">
        <f t="shared" si="10"/>
        <v>3169079.0013600001</v>
      </c>
      <c r="H634" s="2">
        <f t="shared" si="11"/>
        <v>0.52000000001862645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180954.59000000008</v>
      </c>
      <c r="D636" s="1">
        <f>'PR-RAS'!E642</f>
        <v>250441.8200000003</v>
      </c>
      <c r="E636" s="1">
        <v>0</v>
      </c>
      <c r="F636" s="1">
        <v>0</v>
      </c>
      <c r="G636" s="2">
        <f t="shared" si="10"/>
        <v>432967.27605000045</v>
      </c>
      <c r="H636" s="2">
        <f t="shared" si="11"/>
        <v>0.58999999961815774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317407.96999999997</v>
      </c>
      <c r="D637" s="1">
        <f>'PR-RAS'!E643</f>
        <v>125762.25</v>
      </c>
      <c r="E637" s="1">
        <v>0</v>
      </c>
      <c r="F637" s="1">
        <v>0</v>
      </c>
      <c r="G637" s="2">
        <f t="shared" si="10"/>
        <v>361841.05092000001</v>
      </c>
      <c r="H637" s="2">
        <f t="shared" si="11"/>
        <v>0.28000000002793968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136453.37999999989</v>
      </c>
      <c r="D639" s="1">
        <f>'PR-RAS'!E645</f>
        <v>0</v>
      </c>
      <c r="E639" s="1">
        <v>0</v>
      </c>
      <c r="F639" s="1">
        <v>0</v>
      </c>
      <c r="G639" s="2">
        <f t="shared" si="10"/>
        <v>87057.256439999925</v>
      </c>
      <c r="H639" s="2">
        <f t="shared" si="11"/>
        <v>0.37999999988824129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124679.5700000003</v>
      </c>
      <c r="E640" s="1">
        <v>0</v>
      </c>
      <c r="F640" s="1">
        <v>0</v>
      </c>
      <c r="G640" s="2">
        <f t="shared" si="10"/>
        <v>159340.49046000038</v>
      </c>
      <c r="H640" s="2">
        <f t="shared" si="11"/>
        <v>0.42999999970197678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379469.97</v>
      </c>
      <c r="D642" s="1">
        <f>'PR-RAS'!E649</f>
        <v>339117.24</v>
      </c>
      <c r="E642" s="1">
        <v>0</v>
      </c>
      <c r="F642" s="1">
        <v>0</v>
      </c>
      <c r="G642" s="2">
        <f t="shared" si="10"/>
        <v>677988.55244999996</v>
      </c>
      <c r="H642" s="2">
        <f t="shared" si="11"/>
        <v>0.27000000001862645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1711193.3</v>
      </c>
      <c r="D643" s="1">
        <f>'PR-RAS'!E650</f>
        <v>1775098.67</v>
      </c>
      <c r="E643" s="1">
        <v>0</v>
      </c>
      <c r="F643" s="1">
        <v>0</v>
      </c>
      <c r="G643" s="2">
        <f t="shared" si="10"/>
        <v>3377812.7908799998</v>
      </c>
      <c r="H643" s="2">
        <f t="shared" si="11"/>
        <v>0.63000000012107193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1751546.02</v>
      </c>
      <c r="D644" s="1">
        <f>'PR-RAS'!E651</f>
        <v>2034271.87</v>
      </c>
      <c r="E644" s="1">
        <v>0</v>
      </c>
      <c r="F644" s="1">
        <v>0</v>
      </c>
      <c r="G644" s="2">
        <f t="shared" si="10"/>
        <v>3742317.7156799999</v>
      </c>
      <c r="H644" s="2">
        <f t="shared" si="11"/>
        <v>0.14999999990686774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339117.25</v>
      </c>
      <c r="D645" s="1">
        <f>'PR-RAS'!E652</f>
        <v>79944.040000000037</v>
      </c>
      <c r="E645" s="1">
        <v>0</v>
      </c>
      <c r="F645" s="1">
        <v>0</v>
      </c>
      <c r="G645" s="2">
        <f t="shared" si="10"/>
        <v>321359.43252000003</v>
      </c>
      <c r="H645" s="2">
        <f t="shared" si="11"/>
        <v>0.2900000000372529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14</v>
      </c>
      <c r="D646" s="1">
        <f>'PR-RAS'!E653</f>
        <v>10</v>
      </c>
      <c r="E646" s="1">
        <v>0</v>
      </c>
      <c r="F646" s="1">
        <v>0</v>
      </c>
      <c r="G646" s="2">
        <f t="shared" si="10"/>
        <v>21.93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16</v>
      </c>
      <c r="D647" s="1">
        <f>'PR-RAS'!E654</f>
        <v>17</v>
      </c>
      <c r="E647" s="1">
        <v>0</v>
      </c>
      <c r="F647" s="1">
        <v>0</v>
      </c>
      <c r="G647" s="2">
        <f t="shared" si="10"/>
        <v>32.300000000000004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14</v>
      </c>
      <c r="D648" s="1">
        <f>'PR-RAS'!E655</f>
        <v>10</v>
      </c>
      <c r="E648" s="1">
        <v>0</v>
      </c>
      <c r="F648" s="1">
        <v>0</v>
      </c>
      <c r="G648" s="2">
        <f t="shared" si="10"/>
        <v>21.998000000000001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16</v>
      </c>
      <c r="D649" s="1">
        <f>'PR-RAS'!E656</f>
        <v>17</v>
      </c>
      <c r="E649" s="1">
        <v>0</v>
      </c>
      <c r="F649" s="1">
        <v>0</v>
      </c>
      <c r="G649" s="2">
        <f t="shared" si="10"/>
        <v>32.4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216878.94</v>
      </c>
      <c r="D654" s="1">
        <f>'PR-RAS'!E661</f>
        <v>275034.59999999998</v>
      </c>
      <c r="E654" s="1">
        <v>0</v>
      </c>
      <c r="F654" s="1">
        <v>0</v>
      </c>
      <c r="G654" s="2">
        <f t="shared" si="10"/>
        <v>500817.13541999995</v>
      </c>
      <c r="H654" s="2">
        <f t="shared" si="11"/>
        <v>0.46000000002095476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2369.1</v>
      </c>
      <c r="D655" s="1">
        <f>'PR-RAS'!E662</f>
        <v>2950.51</v>
      </c>
      <c r="E655" s="1">
        <v>0</v>
      </c>
      <c r="F655" s="1">
        <v>0</v>
      </c>
      <c r="G655" s="2">
        <f t="shared" si="10"/>
        <v>5408.658480000001</v>
      </c>
      <c r="H655" s="2">
        <f t="shared" si="11"/>
        <v>0.58999999999969077</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13793.16</v>
      </c>
      <c r="D657" s="1">
        <f>'PR-RAS'!E664</f>
        <v>24456.65</v>
      </c>
      <c r="E657" s="1">
        <v>0</v>
      </c>
      <c r="F657" s="1">
        <v>0</v>
      </c>
      <c r="G657" s="2">
        <f t="shared" si="10"/>
        <v>41135.437760000008</v>
      </c>
      <c r="H657" s="2">
        <f t="shared" si="11"/>
        <v>0.50999999999839929</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120214.71</v>
      </c>
      <c r="D658" s="1">
        <f>'PR-RAS'!E665</f>
        <v>10500</v>
      </c>
      <c r="E658" s="1">
        <v>0</v>
      </c>
      <c r="F658" s="1">
        <v>0</v>
      </c>
      <c r="G658" s="2">
        <f t="shared" si="10"/>
        <v>92778.064470000012</v>
      </c>
      <c r="H658" s="2">
        <f t="shared" si="11"/>
        <v>0.28999999999359716</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522.85</v>
      </c>
      <c r="E665" s="1">
        <v>0</v>
      </c>
      <c r="F665" s="1">
        <v>0</v>
      </c>
      <c r="G665" s="2">
        <f t="shared" si="10"/>
        <v>694.34480000000008</v>
      </c>
      <c r="H665" s="2">
        <f t="shared" si="11"/>
        <v>0.14999999999997726</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1043.2</v>
      </c>
      <c r="D668" s="1">
        <f>'PR-RAS'!E675</f>
        <v>2360.06</v>
      </c>
      <c r="E668" s="1">
        <v>0</v>
      </c>
      <c r="F668" s="1">
        <v>0</v>
      </c>
      <c r="G668" s="2">
        <f t="shared" si="10"/>
        <v>3844.1344399999998</v>
      </c>
      <c r="H668" s="2">
        <f t="shared" si="11"/>
        <v>0.25999999999999091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95656.85</v>
      </c>
      <c r="D703" s="1">
        <f>'PR-RAS'!E710</f>
        <v>116575.05</v>
      </c>
      <c r="E703" s="1">
        <v>0</v>
      </c>
      <c r="F703" s="1">
        <v>0</v>
      </c>
      <c r="G703" s="2">
        <f t="shared" si="10"/>
        <v>230822.47889999999</v>
      </c>
      <c r="H703" s="2">
        <f t="shared" si="11"/>
        <v>0.19999999999708962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1194.51</v>
      </c>
      <c r="D710" s="1">
        <f>'PR-RAS'!E717</f>
        <v>0</v>
      </c>
      <c r="E710" s="1">
        <v>0</v>
      </c>
      <c r="F710" s="1">
        <v>0</v>
      </c>
      <c r="G710" s="2">
        <f t="shared" si="10"/>
        <v>846.90758999999991</v>
      </c>
      <c r="H710" s="2">
        <f t="shared" si="11"/>
        <v>0.49000000000000909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7329.91</v>
      </c>
      <c r="D711" s="1">
        <f>'PR-RAS'!E718</f>
        <v>8581.4500000000007</v>
      </c>
      <c r="E711" s="1">
        <v>0</v>
      </c>
      <c r="F711" s="1">
        <v>0</v>
      </c>
      <c r="G711" s="2">
        <f t="shared" si="10"/>
        <v>17389.895100000002</v>
      </c>
      <c r="H711" s="2">
        <f t="shared" si="11"/>
        <v>0.54000000000087311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910.48</v>
      </c>
      <c r="D713" s="1">
        <f>'PR-RAS'!E720</f>
        <v>425.39</v>
      </c>
      <c r="E713" s="1">
        <v>0</v>
      </c>
      <c r="F713" s="1">
        <v>0</v>
      </c>
      <c r="G713" s="2">
        <f t="shared" si="10"/>
        <v>1254.01712</v>
      </c>
      <c r="H713" s="2">
        <f t="shared" si="11"/>
        <v>0.87000000000000455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12638.23</v>
      </c>
      <c r="D715" s="1">
        <f>'PR-RAS'!E722</f>
        <v>11471.48</v>
      </c>
      <c r="E715" s="1">
        <v>0</v>
      </c>
      <c r="F715" s="1">
        <v>0</v>
      </c>
      <c r="G715" s="2">
        <f t="shared" si="10"/>
        <v>25404.969659999999</v>
      </c>
      <c r="H715" s="2">
        <f t="shared" si="11"/>
        <v>0.70999999999912689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117.46</v>
      </c>
      <c r="D716" s="1">
        <f>'PR-RAS'!E723</f>
        <v>177</v>
      </c>
      <c r="E716" s="1">
        <v>0</v>
      </c>
      <c r="F716" s="1">
        <v>0</v>
      </c>
      <c r="G716" s="2">
        <f t="shared" si="10"/>
        <v>337.09389999999996</v>
      </c>
      <c r="H716" s="2">
        <f t="shared" si="11"/>
        <v>0.45999999999999375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26243.79</v>
      </c>
      <c r="D718" s="1">
        <f>'PR-RAS'!E725</f>
        <v>24985.34</v>
      </c>
      <c r="E718" s="1">
        <v>0</v>
      </c>
      <c r="F718" s="1">
        <v>0</v>
      </c>
      <c r="G718" s="2">
        <f t="shared" si="10"/>
        <v>54645.774989999998</v>
      </c>
      <c r="H718" s="2">
        <f t="shared" si="11"/>
        <v>0.5499999999992724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19.12</v>
      </c>
      <c r="E719" s="1">
        <v>0</v>
      </c>
      <c r="F719" s="1">
        <v>0</v>
      </c>
      <c r="G719" s="2">
        <f t="shared" si="10"/>
        <v>27.456320000000002</v>
      </c>
      <c r="H719" s="2">
        <f t="shared" si="11"/>
        <v>0.12000000000000099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3247.15</v>
      </c>
      <c r="D752" s="1">
        <f>'PR-RAS'!E759</f>
        <v>6837.64</v>
      </c>
      <c r="E752" s="1">
        <v>0</v>
      </c>
      <c r="F752" s="1">
        <v>0</v>
      </c>
      <c r="G752" s="2">
        <f t="shared" si="10"/>
        <v>12708.744930000001</v>
      </c>
      <c r="H752" s="2">
        <f t="shared" si="11"/>
        <v>0.50999999999976353</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12220.66</v>
      </c>
      <c r="D753" s="1">
        <f>'PR-RAS'!E760</f>
        <v>13696.96</v>
      </c>
      <c r="E753" s="1">
        <v>0</v>
      </c>
      <c r="F753" s="1">
        <v>0</v>
      </c>
      <c r="G753" s="2">
        <f t="shared" si="10"/>
        <v>29790.16416</v>
      </c>
      <c r="H753" s="2">
        <f t="shared" si="11"/>
        <v>0.38000000000101863</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3978.59</v>
      </c>
      <c r="D757" s="1">
        <f>'PR-RAS'!E764</f>
        <v>2714.76</v>
      </c>
      <c r="E757" s="1">
        <v>0</v>
      </c>
      <c r="F757" s="1">
        <v>0</v>
      </c>
      <c r="G757" s="2">
        <f t="shared" si="10"/>
        <v>7112.5311600000005</v>
      </c>
      <c r="H757" s="2">
        <f t="shared" si="11"/>
        <v>0.6499999999996362</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8484.7000000000007</v>
      </c>
      <c r="D762" s="1">
        <f>'PR-RAS'!E769</f>
        <v>16152.49</v>
      </c>
      <c r="E762" s="1">
        <v>0</v>
      </c>
      <c r="F762" s="1">
        <v>0</v>
      </c>
      <c r="G762" s="2">
        <f t="shared" si="10"/>
        <v>31040.946480000002</v>
      </c>
      <c r="H762" s="2">
        <f t="shared" si="11"/>
        <v>0.78999999999905413</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26159.67</v>
      </c>
      <c r="D812" s="1">
        <f>'PR-RAS'!E819</f>
        <v>24646.66</v>
      </c>
      <c r="E812" s="1">
        <v>0</v>
      </c>
      <c r="F812" s="1">
        <v>0</v>
      </c>
      <c r="G812" s="2">
        <f t="shared" si="18"/>
        <v>61192.374889999999</v>
      </c>
      <c r="H812" s="2">
        <f t="shared" si="19"/>
        <v>0.67000000000189175</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35516.620000000003</v>
      </c>
      <c r="D816" s="1">
        <f>'PR-RAS'!E823</f>
        <v>27188.2</v>
      </c>
      <c r="E816" s="1">
        <v>0</v>
      </c>
      <c r="F816" s="1">
        <v>0</v>
      </c>
      <c r="G816" s="2">
        <f t="shared" si="18"/>
        <v>73262.811300000001</v>
      </c>
      <c r="H816" s="2">
        <f t="shared" si="19"/>
        <v>0.57999999999810825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3245.07</v>
      </c>
      <c r="D817" s="1">
        <f>'PR-RAS'!E824</f>
        <v>3633.74</v>
      </c>
      <c r="E817" s="1">
        <v>0</v>
      </c>
      <c r="F817" s="1">
        <v>0</v>
      </c>
      <c r="G817" s="2">
        <f t="shared" si="18"/>
        <v>8578.2407999999996</v>
      </c>
      <c r="H817" s="2">
        <f t="shared" si="19"/>
        <v>0.33000000000038199</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68692.02</v>
      </c>
      <c r="D823" s="1">
        <f>'PR-RAS'!E830</f>
        <v>74355.22</v>
      </c>
      <c r="E823" s="1">
        <v>0</v>
      </c>
      <c r="F823" s="1">
        <v>0</v>
      </c>
      <c r="G823" s="2">
        <f t="shared" si="18"/>
        <v>178704.82212</v>
      </c>
      <c r="H823" s="2">
        <f t="shared" si="19"/>
        <v>0.24000000000523869</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6119878.0800000001</v>
      </c>
      <c r="D984" s="6">
        <f>BILANCA!E6</f>
        <v>6091634.870000001</v>
      </c>
      <c r="E984" s="6">
        <v>0</v>
      </c>
      <c r="F984" s="6">
        <v>0</v>
      </c>
      <c r="G984" s="7">
        <f t="shared" ref="G984:G1241" si="22">B984/1000*C984+B984/500*D984</f>
        <v>18303.147820000002</v>
      </c>
      <c r="H984" s="7">
        <f t="shared" si="19"/>
        <v>0.20999999903142452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5258839.72</v>
      </c>
      <c r="D985" s="1">
        <f>BILANCA!E7</f>
        <v>5469242.5000000009</v>
      </c>
      <c r="E985" s="1">
        <v>0</v>
      </c>
      <c r="F985" s="1">
        <v>0</v>
      </c>
      <c r="G985" s="2">
        <f t="shared" si="22"/>
        <v>32394.649440000005</v>
      </c>
      <c r="H985" s="2">
        <f t="shared" si="19"/>
        <v>0.77999999932944775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199623.01</v>
      </c>
      <c r="D986" s="1">
        <f>BILANCA!E8</f>
        <v>213870.28</v>
      </c>
      <c r="E986" s="1">
        <v>0</v>
      </c>
      <c r="F986" s="1">
        <v>0</v>
      </c>
      <c r="G986" s="2">
        <f t="shared" si="22"/>
        <v>1882.0907100000002</v>
      </c>
      <c r="H986" s="2">
        <f t="shared" si="19"/>
        <v>0.29000000000814907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199623.01</v>
      </c>
      <c r="D987" s="1">
        <f>BILANCA!E9</f>
        <v>213870.28</v>
      </c>
      <c r="E987" s="1">
        <v>0</v>
      </c>
      <c r="F987" s="1">
        <v>0</v>
      </c>
      <c r="G987" s="2">
        <f t="shared" si="22"/>
        <v>2509.4542799999999</v>
      </c>
      <c r="H987" s="2">
        <f t="shared" si="19"/>
        <v>0.29000000000814907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5059216.71</v>
      </c>
      <c r="D990" s="1">
        <f>BILANCA!E12</f>
        <v>5252364.4200000009</v>
      </c>
      <c r="E990" s="1">
        <v>0</v>
      </c>
      <c r="F990" s="1">
        <v>0</v>
      </c>
      <c r="G990" s="2">
        <f t="shared" si="22"/>
        <v>108947.61885000001</v>
      </c>
      <c r="H990" s="2">
        <f t="shared" si="19"/>
        <v>0.71000000089406967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4437416.68</v>
      </c>
      <c r="D991" s="1">
        <f>BILANCA!E13</f>
        <v>4560865.74</v>
      </c>
      <c r="E991" s="1">
        <v>0</v>
      </c>
      <c r="F991" s="1">
        <v>0</v>
      </c>
      <c r="G991" s="2">
        <f t="shared" si="22"/>
        <v>108473.18528000001</v>
      </c>
      <c r="H991" s="2">
        <f t="shared" si="19"/>
        <v>0.58000000007450581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3335799.82</v>
      </c>
      <c r="D993" s="1">
        <f>BILANCA!E15</f>
        <v>3341164.22</v>
      </c>
      <c r="E993" s="1">
        <v>0</v>
      </c>
      <c r="F993" s="1">
        <v>0</v>
      </c>
      <c r="G993" s="2">
        <f t="shared" si="22"/>
        <v>100181.28260000001</v>
      </c>
      <c r="H993" s="2">
        <f t="shared" si="19"/>
        <v>0.40000000037252903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1865896.99</v>
      </c>
      <c r="D994" s="1">
        <f>BILANCA!E16</f>
        <v>1865896.99</v>
      </c>
      <c r="E994" s="1">
        <v>0</v>
      </c>
      <c r="F994" s="1">
        <v>0</v>
      </c>
      <c r="G994" s="2">
        <f t="shared" si="22"/>
        <v>61574.600669999993</v>
      </c>
      <c r="H994" s="2">
        <f t="shared" si="19"/>
        <v>2.0000000018626451E-2</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576914.01</v>
      </c>
      <c r="D995" s="1">
        <f>BILANCA!E17</f>
        <v>851279.17</v>
      </c>
      <c r="E995" s="1">
        <v>0</v>
      </c>
      <c r="F995" s="1">
        <v>0</v>
      </c>
      <c r="G995" s="2">
        <f t="shared" si="22"/>
        <v>27353.668200000004</v>
      </c>
      <c r="H995" s="2">
        <f t="shared" si="19"/>
        <v>0.18000000005122274</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1341194.1399999999</v>
      </c>
      <c r="D996" s="1">
        <f>BILANCA!E18</f>
        <v>1497474.64</v>
      </c>
      <c r="E996" s="1">
        <v>0</v>
      </c>
      <c r="F996" s="1">
        <v>0</v>
      </c>
      <c r="G996" s="2">
        <f t="shared" si="22"/>
        <v>56369.864459999997</v>
      </c>
      <c r="H996" s="2">
        <f t="shared" si="19"/>
        <v>0.5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208728.22999999998</v>
      </c>
      <c r="D997" s="1">
        <f>BILANCA!E19</f>
        <v>261981.94999999998</v>
      </c>
      <c r="E997" s="1">
        <v>0</v>
      </c>
      <c r="F997" s="1">
        <v>0</v>
      </c>
      <c r="G997" s="2">
        <f t="shared" si="22"/>
        <v>10257.68982</v>
      </c>
      <c r="H997" s="2">
        <f t="shared" si="19"/>
        <v>0.27999999999883585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111861.04</v>
      </c>
      <c r="D998" s="1">
        <f>BILANCA!E20</f>
        <v>118118</v>
      </c>
      <c r="E998" s="1">
        <v>0</v>
      </c>
      <c r="F998" s="1">
        <v>0</v>
      </c>
      <c r="G998" s="2">
        <f t="shared" si="22"/>
        <v>5221.4555999999993</v>
      </c>
      <c r="H998" s="2">
        <f t="shared" si="19"/>
        <v>3.9999999993597157E-2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25619.22</v>
      </c>
      <c r="D999" s="1">
        <f>BILANCA!E21</f>
        <v>25619.22</v>
      </c>
      <c r="E999" s="1">
        <v>0</v>
      </c>
      <c r="F999" s="1">
        <v>0</v>
      </c>
      <c r="G999" s="2">
        <f t="shared" si="22"/>
        <v>1229.7225600000002</v>
      </c>
      <c r="H999" s="2">
        <f t="shared" si="19"/>
        <v>0.44000000000232831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21358.11</v>
      </c>
      <c r="D1000" s="1">
        <f>BILANCA!E22</f>
        <v>30295.119999999999</v>
      </c>
      <c r="E1000" s="1">
        <v>0</v>
      </c>
      <c r="F1000" s="1">
        <v>0</v>
      </c>
      <c r="G1000" s="2">
        <f t="shared" si="22"/>
        <v>1393.1219500000002</v>
      </c>
      <c r="H1000" s="2">
        <f t="shared" si="19"/>
        <v>0.22999999999956344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4033.45</v>
      </c>
      <c r="D1001" s="1">
        <f>BILANCA!E23</f>
        <v>4033.45</v>
      </c>
      <c r="E1001" s="1">
        <v>0</v>
      </c>
      <c r="F1001" s="1">
        <v>0</v>
      </c>
      <c r="G1001" s="2">
        <f t="shared" si="22"/>
        <v>217.80629999999996</v>
      </c>
      <c r="H1001" s="2">
        <f t="shared" si="19"/>
        <v>0.8999999999996362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3587.9</v>
      </c>
      <c r="D1003" s="1">
        <f>BILANCA!E25</f>
        <v>5697.4</v>
      </c>
      <c r="E1003" s="1">
        <v>0</v>
      </c>
      <c r="F1003" s="1">
        <v>0</v>
      </c>
      <c r="G1003" s="2">
        <f t="shared" si="22"/>
        <v>299.654</v>
      </c>
      <c r="H1003" s="2">
        <f t="shared" si="19"/>
        <v>0.49999999999954525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197410.25</v>
      </c>
      <c r="D1004" s="1">
        <f>BILANCA!E26</f>
        <v>265315.98</v>
      </c>
      <c r="E1004" s="1">
        <v>0</v>
      </c>
      <c r="F1004" s="1">
        <v>0</v>
      </c>
      <c r="G1004" s="2">
        <f t="shared" si="22"/>
        <v>15288.886409999999</v>
      </c>
      <c r="H1004" s="2">
        <f t="shared" si="19"/>
        <v>0.27000000001862645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155141.74</v>
      </c>
      <c r="D1006" s="1">
        <f>BILANCA!E28</f>
        <v>187097.22</v>
      </c>
      <c r="E1006" s="1">
        <v>0</v>
      </c>
      <c r="F1006" s="1">
        <v>0</v>
      </c>
      <c r="G1006" s="2">
        <f t="shared" si="22"/>
        <v>12174.73214</v>
      </c>
      <c r="H1006" s="2">
        <f t="shared" si="19"/>
        <v>0.48000000001047738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74136.819999999992</v>
      </c>
      <c r="D1007" s="1">
        <f>BILANCA!E29</f>
        <v>73299.16</v>
      </c>
      <c r="E1007" s="1">
        <v>0</v>
      </c>
      <c r="F1007" s="1">
        <v>0</v>
      </c>
      <c r="G1007" s="2">
        <f t="shared" si="22"/>
        <v>5297.64336</v>
      </c>
      <c r="H1007" s="2">
        <f t="shared" si="19"/>
        <v>0.34000000001105946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74974.45</v>
      </c>
      <c r="D1008" s="1">
        <f>BILANCA!E30</f>
        <v>74974.45</v>
      </c>
      <c r="E1008" s="1">
        <v>0</v>
      </c>
      <c r="F1008" s="1">
        <v>0</v>
      </c>
      <c r="G1008" s="2">
        <f t="shared" si="22"/>
        <v>5623.0837499999998</v>
      </c>
      <c r="H1008" s="2">
        <f t="shared" si="19"/>
        <v>0.89999999999417923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837.63</v>
      </c>
      <c r="D1012" s="1">
        <f>BILANCA!E34</f>
        <v>1675.29</v>
      </c>
      <c r="E1012" s="1">
        <v>0</v>
      </c>
      <c r="F1012" s="1">
        <v>0</v>
      </c>
      <c r="G1012" s="2">
        <f t="shared" si="22"/>
        <v>121.45809</v>
      </c>
      <c r="H1012" s="2">
        <f t="shared" si="19"/>
        <v>0.65999999999996817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40008.630000000005</v>
      </c>
      <c r="D1013" s="1">
        <f>BILANCA!E35</f>
        <v>40411.980000000003</v>
      </c>
      <c r="E1013" s="1">
        <v>0</v>
      </c>
      <c r="F1013" s="1">
        <v>0</v>
      </c>
      <c r="G1013" s="2">
        <f t="shared" si="22"/>
        <v>3624.9777000000004</v>
      </c>
      <c r="H1013" s="2">
        <f t="shared" si="19"/>
        <v>0.38999999999214197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2440.11</v>
      </c>
      <c r="D1014" s="1">
        <f>BILANCA!E36</f>
        <v>2440.11</v>
      </c>
      <c r="E1014" s="1">
        <v>0</v>
      </c>
      <c r="F1014" s="1">
        <v>0</v>
      </c>
      <c r="G1014" s="2">
        <f t="shared" si="22"/>
        <v>226.93022999999999</v>
      </c>
      <c r="H1014" s="2">
        <f t="shared" si="19"/>
        <v>0.22000000000025466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37971.86</v>
      </c>
      <c r="D1015" s="1">
        <f>BILANCA!E37</f>
        <v>37971.870000000003</v>
      </c>
      <c r="E1015" s="1">
        <v>0</v>
      </c>
      <c r="F1015" s="1">
        <v>0</v>
      </c>
      <c r="G1015" s="2">
        <f t="shared" si="22"/>
        <v>3645.2992000000004</v>
      </c>
      <c r="H1015" s="2">
        <f t="shared" si="19"/>
        <v>0.26999999999679858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403.34</v>
      </c>
      <c r="D1018" s="1">
        <f>BILANCA!E40</f>
        <v>0</v>
      </c>
      <c r="E1018" s="1">
        <v>0</v>
      </c>
      <c r="F1018" s="1">
        <v>0</v>
      </c>
      <c r="G1018" s="2">
        <f t="shared" si="22"/>
        <v>14.116900000000001</v>
      </c>
      <c r="H1018" s="2">
        <f t="shared" si="19"/>
        <v>0.33999999999997499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298926.34999999998</v>
      </c>
      <c r="D1023" s="1">
        <f>BILANCA!E45</f>
        <v>315805.59000000003</v>
      </c>
      <c r="E1023" s="1">
        <v>0</v>
      </c>
      <c r="F1023" s="1">
        <v>0</v>
      </c>
      <c r="G1023" s="2">
        <f t="shared" si="22"/>
        <v>37221.501199999999</v>
      </c>
      <c r="H1023" s="2">
        <f t="shared" si="19"/>
        <v>0.75999999995110556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13134.25</v>
      </c>
      <c r="D1025" s="1">
        <f>BILANCA!E47</f>
        <v>18426.990000000002</v>
      </c>
      <c r="E1025" s="1">
        <v>0</v>
      </c>
      <c r="F1025" s="1">
        <v>0</v>
      </c>
      <c r="G1025" s="2">
        <f t="shared" si="22"/>
        <v>2099.5056600000003</v>
      </c>
      <c r="H1025" s="2">
        <f t="shared" si="19"/>
        <v>0.25999999999839929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287989.38</v>
      </c>
      <c r="D1026" s="1">
        <f>BILANCA!E48</f>
        <v>300489.39</v>
      </c>
      <c r="E1026" s="1">
        <v>0</v>
      </c>
      <c r="F1026" s="1">
        <v>0</v>
      </c>
      <c r="G1026" s="2">
        <f t="shared" si="22"/>
        <v>38225.630879999997</v>
      </c>
      <c r="H1026" s="2">
        <f t="shared" si="19"/>
        <v>0.77000000001862645</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2197.2800000000002</v>
      </c>
      <c r="D1028" s="1">
        <f>BILANCA!E50</f>
        <v>3110.79</v>
      </c>
      <c r="E1028" s="1">
        <v>0</v>
      </c>
      <c r="F1028" s="1">
        <v>0</v>
      </c>
      <c r="G1028" s="2">
        <f t="shared" si="22"/>
        <v>378.84870000000001</v>
      </c>
      <c r="H1028" s="2">
        <f t="shared" si="19"/>
        <v>0.49000000000023647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28183.21</v>
      </c>
      <c r="D1032" s="1">
        <f>BILANCA!E54</f>
        <v>38918.44</v>
      </c>
      <c r="E1032" s="1">
        <v>0</v>
      </c>
      <c r="F1032" s="1">
        <v>0</v>
      </c>
      <c r="G1032" s="2">
        <f t="shared" si="22"/>
        <v>5194.98441</v>
      </c>
      <c r="H1032" s="2">
        <f t="shared" si="19"/>
        <v>0.65000000000145519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28183.21</v>
      </c>
      <c r="D1033" s="1">
        <f>BILANCA!E55</f>
        <v>38918.44</v>
      </c>
      <c r="E1033" s="1">
        <v>0</v>
      </c>
      <c r="F1033" s="1">
        <v>0</v>
      </c>
      <c r="G1033" s="2">
        <f t="shared" si="22"/>
        <v>5301.0045000000009</v>
      </c>
      <c r="H1033" s="2">
        <f t="shared" si="19"/>
        <v>0.65000000000145519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3007.8</v>
      </c>
      <c r="E1041" s="1">
        <v>0</v>
      </c>
      <c r="F1041" s="1">
        <v>0</v>
      </c>
      <c r="G1041" s="2">
        <f t="shared" si="22"/>
        <v>348.90480000000002</v>
      </c>
      <c r="H1041" s="2">
        <f t="shared" si="19"/>
        <v>0.1999999999998181</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3007.8</v>
      </c>
      <c r="E1045" s="1">
        <v>0</v>
      </c>
      <c r="F1045" s="1">
        <v>0</v>
      </c>
      <c r="G1045" s="2">
        <f t="shared" si="22"/>
        <v>372.96720000000005</v>
      </c>
      <c r="H1045" s="2">
        <f t="shared" si="19"/>
        <v>0.1999999999998181</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861038.36</v>
      </c>
      <c r="D1046" s="1">
        <f>BILANCA!E68</f>
        <v>622392.37</v>
      </c>
      <c r="E1046" s="1">
        <v>0</v>
      </c>
      <c r="F1046" s="1">
        <v>0</v>
      </c>
      <c r="G1046" s="2">
        <f t="shared" si="22"/>
        <v>132666.8553</v>
      </c>
      <c r="H1046" s="2">
        <f t="shared" si="19"/>
        <v>0.72999999998137355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339117.25</v>
      </c>
      <c r="D1047" s="1">
        <f>BILANCA!E69</f>
        <v>79944.039999999994</v>
      </c>
      <c r="E1047" s="1">
        <v>0</v>
      </c>
      <c r="F1047" s="1">
        <v>0</v>
      </c>
      <c r="G1047" s="2">
        <f t="shared" si="22"/>
        <v>31936.341120000001</v>
      </c>
      <c r="H1047" s="2">
        <f t="shared" si="19"/>
        <v>0.28999999999359716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339111.18</v>
      </c>
      <c r="D1048" s="1">
        <f>BILANCA!E70</f>
        <v>74554.009999999995</v>
      </c>
      <c r="E1048" s="1">
        <v>0</v>
      </c>
      <c r="F1048" s="1">
        <v>0</v>
      </c>
      <c r="G1048" s="2">
        <f t="shared" si="22"/>
        <v>31734.248</v>
      </c>
      <c r="H1048" s="2">
        <f t="shared" si="19"/>
        <v>0.18999999998777639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339111.18</v>
      </c>
      <c r="D1050" s="1">
        <f>BILANCA!E72</f>
        <v>74554.009999999995</v>
      </c>
      <c r="E1050" s="1">
        <v>0</v>
      </c>
      <c r="F1050" s="1">
        <v>0</v>
      </c>
      <c r="G1050" s="2">
        <f t="shared" si="22"/>
        <v>32710.686400000002</v>
      </c>
      <c r="H1050" s="2">
        <f t="shared" si="19"/>
        <v>0.18999999998777639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6.07</v>
      </c>
      <c r="D1054" s="1">
        <f>BILANCA!E76</f>
        <v>5390.03</v>
      </c>
      <c r="E1054" s="1">
        <v>0</v>
      </c>
      <c r="F1054" s="1">
        <v>0</v>
      </c>
      <c r="G1054" s="2">
        <f t="shared" si="22"/>
        <v>765.81522999999993</v>
      </c>
      <c r="H1054" s="2">
        <f t="shared" si="19"/>
        <v>9.9999999999745626E-2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57570.61</v>
      </c>
      <c r="D1056" s="1">
        <f>BILANCA!E78</f>
        <v>81469.77</v>
      </c>
      <c r="E1056" s="1">
        <v>0</v>
      </c>
      <c r="F1056" s="1">
        <v>0</v>
      </c>
      <c r="G1056" s="2">
        <f t="shared" si="22"/>
        <v>16097.240949999999</v>
      </c>
      <c r="H1056" s="2">
        <f t="shared" si="19"/>
        <v>0.61999999999534339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57570.61</v>
      </c>
      <c r="D1064" s="1">
        <f>BILANCA!E86</f>
        <v>81469.77</v>
      </c>
      <c r="E1064" s="1">
        <v>0</v>
      </c>
      <c r="F1064" s="1">
        <v>0</v>
      </c>
      <c r="G1064" s="2">
        <f t="shared" si="22"/>
        <v>17861.32215</v>
      </c>
      <c r="H1064" s="2">
        <f t="shared" si="19"/>
        <v>0.61999999999534339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365385.89</v>
      </c>
      <c r="D1112" s="1">
        <f>BILANCA!E134</f>
        <v>365385.9</v>
      </c>
      <c r="E1112" s="1">
        <v>0</v>
      </c>
      <c r="F1112" s="1">
        <v>0</v>
      </c>
      <c r="G1112" s="2">
        <f t="shared" si="22"/>
        <v>141404.34201000002</v>
      </c>
      <c r="H1112" s="2">
        <f t="shared" si="23"/>
        <v>0.2099999999627471</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365385.89</v>
      </c>
      <c r="D1113" s="1">
        <f>BILANCA!E135</f>
        <v>365385.9</v>
      </c>
      <c r="E1113" s="1">
        <v>0</v>
      </c>
      <c r="F1113" s="1">
        <v>0</v>
      </c>
      <c r="G1113" s="2">
        <f t="shared" si="22"/>
        <v>142500.49970000001</v>
      </c>
      <c r="H1113" s="2">
        <f t="shared" si="23"/>
        <v>0.2099999999627471</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365385.89</v>
      </c>
      <c r="D1116" s="1">
        <f>BILANCA!E138</f>
        <v>365385.9</v>
      </c>
      <c r="E1116" s="1">
        <v>0</v>
      </c>
      <c r="F1116" s="1">
        <v>0</v>
      </c>
      <c r="G1116" s="2">
        <f t="shared" si="22"/>
        <v>145788.97277000002</v>
      </c>
      <c r="H1116" s="2">
        <f t="shared" si="23"/>
        <v>0.2099999999627471</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94547.540000000008</v>
      </c>
      <c r="D1124" s="1">
        <f>BILANCA!E146</f>
        <v>91088.75</v>
      </c>
      <c r="E1124" s="1">
        <v>0</v>
      </c>
      <c r="F1124" s="1">
        <v>0</v>
      </c>
      <c r="G1124" s="2">
        <f t="shared" si="22"/>
        <v>39018.230639999994</v>
      </c>
      <c r="H1124" s="2">
        <f t="shared" si="23"/>
        <v>0.70999999999185093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30037.9</v>
      </c>
      <c r="D1125" s="1">
        <f>BILANCA!E147</f>
        <v>11462.75</v>
      </c>
      <c r="E1125" s="1">
        <v>0</v>
      </c>
      <c r="F1125" s="1">
        <v>0</v>
      </c>
      <c r="G1125" s="2">
        <f t="shared" si="22"/>
        <v>7520.8027999999995</v>
      </c>
      <c r="H1125" s="2">
        <f t="shared" si="23"/>
        <v>0.34999999999854481</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2962.41</v>
      </c>
      <c r="D1136" s="1">
        <f>BILANCA!E158</f>
        <v>14315.81</v>
      </c>
      <c r="E1136" s="1">
        <v>0</v>
      </c>
      <c r="F1136" s="1">
        <v>0</v>
      </c>
      <c r="G1136" s="2">
        <f t="shared" si="22"/>
        <v>4833.8865900000001</v>
      </c>
      <c r="H1136" s="2">
        <f t="shared" si="23"/>
        <v>0.6000000000003638</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61547.23</v>
      </c>
      <c r="D1137" s="1">
        <f>BILANCA!E159</f>
        <v>65310.19</v>
      </c>
      <c r="E1137" s="1">
        <v>0</v>
      </c>
      <c r="F1137" s="1">
        <v>0</v>
      </c>
      <c r="G1137" s="2">
        <f t="shared" si="22"/>
        <v>29593.81194</v>
      </c>
      <c r="H1137" s="2">
        <f t="shared" si="23"/>
        <v>0.42000000000552973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4417.07</v>
      </c>
      <c r="D1142" s="1">
        <f>BILANCA!E164</f>
        <v>4503.91</v>
      </c>
      <c r="E1142" s="1">
        <v>0</v>
      </c>
      <c r="F1142" s="1">
        <v>0</v>
      </c>
      <c r="G1142" s="2">
        <f t="shared" si="22"/>
        <v>2134.5575099999996</v>
      </c>
      <c r="H1142" s="2">
        <f t="shared" si="23"/>
        <v>0.15999999999985448</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4417.07</v>
      </c>
      <c r="D1144" s="1">
        <f>BILANCA!E166</f>
        <v>4503.91</v>
      </c>
      <c r="E1144" s="1">
        <v>0</v>
      </c>
      <c r="F1144" s="1">
        <v>0</v>
      </c>
      <c r="G1144" s="2">
        <f t="shared" si="22"/>
        <v>2161.4072900000001</v>
      </c>
      <c r="H1144" s="2">
        <f t="shared" si="23"/>
        <v>0.15999999999985448</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6119878.0800000001</v>
      </c>
      <c r="D1152" s="1">
        <f>BILANCA!E175</f>
        <v>6091634.870000001</v>
      </c>
      <c r="E1152" s="1">
        <v>0</v>
      </c>
      <c r="F1152" s="1">
        <v>0</v>
      </c>
      <c r="G1152" s="2">
        <f t="shared" si="22"/>
        <v>3093231.9815800008</v>
      </c>
      <c r="H1152" s="2">
        <f t="shared" si="23"/>
        <v>0.20999999903142452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330343.66000000003</v>
      </c>
      <c r="D1153" s="1">
        <f>BILANCA!E176</f>
        <v>220045.27000000002</v>
      </c>
      <c r="E1153" s="1">
        <v>0</v>
      </c>
      <c r="F1153" s="1">
        <v>0</v>
      </c>
      <c r="G1153" s="2">
        <f t="shared" si="22"/>
        <v>130973.81400000001</v>
      </c>
      <c r="H1153" s="2">
        <f t="shared" si="23"/>
        <v>0.60999999998603016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144655.83000000002</v>
      </c>
      <c r="D1154" s="1">
        <f>BILANCA!E177</f>
        <v>196270.07</v>
      </c>
      <c r="E1154" s="1">
        <v>0</v>
      </c>
      <c r="F1154" s="1">
        <v>0</v>
      </c>
      <c r="G1154" s="2">
        <f t="shared" si="22"/>
        <v>91860.510870000013</v>
      </c>
      <c r="H1154" s="2">
        <f t="shared" si="23"/>
        <v>0.23999999999068677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15373.73</v>
      </c>
      <c r="D1155" s="1">
        <f>BILANCA!E178</f>
        <v>30148.07</v>
      </c>
      <c r="E1155" s="1">
        <v>0</v>
      </c>
      <c r="F1155" s="1">
        <v>0</v>
      </c>
      <c r="G1155" s="2">
        <f t="shared" si="22"/>
        <v>13015.217639999999</v>
      </c>
      <c r="H1155" s="2">
        <f t="shared" si="23"/>
        <v>0.34000000000014552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61863.9</v>
      </c>
      <c r="D1156" s="1">
        <f>BILANCA!E179</f>
        <v>87636.78</v>
      </c>
      <c r="E1156" s="1">
        <v>0</v>
      </c>
      <c r="F1156" s="1">
        <v>0</v>
      </c>
      <c r="G1156" s="2">
        <f t="shared" si="22"/>
        <v>41024.780579999999</v>
      </c>
      <c r="H1156" s="2">
        <f t="shared" si="23"/>
        <v>0.31999999999970896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515.91</v>
      </c>
      <c r="D1157" s="1">
        <f>BILANCA!E180</f>
        <v>987.44</v>
      </c>
      <c r="E1157" s="1">
        <v>0</v>
      </c>
      <c r="F1157" s="1">
        <v>0</v>
      </c>
      <c r="G1157" s="2">
        <f t="shared" si="22"/>
        <v>433.39746000000002</v>
      </c>
      <c r="H1157" s="2">
        <f t="shared" si="23"/>
        <v>0.5300000000000864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515.91</v>
      </c>
      <c r="D1160" s="1">
        <f>BILANCA!E183</f>
        <v>987.44</v>
      </c>
      <c r="E1160" s="1">
        <v>0</v>
      </c>
      <c r="F1160" s="1">
        <v>0</v>
      </c>
      <c r="G1160" s="2">
        <f t="shared" si="22"/>
        <v>440.86982999999998</v>
      </c>
      <c r="H1160" s="2">
        <f t="shared" si="23"/>
        <v>0.5300000000000864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696.1</v>
      </c>
      <c r="D1161" s="1">
        <f>BILANCA!E184</f>
        <v>866.89</v>
      </c>
      <c r="E1161" s="1">
        <v>0</v>
      </c>
      <c r="F1161" s="1">
        <v>0</v>
      </c>
      <c r="G1161" s="2">
        <f t="shared" si="22"/>
        <v>432.51864</v>
      </c>
      <c r="H1161" s="2">
        <f t="shared" si="23"/>
        <v>0.21000000000003638</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803.96</v>
      </c>
      <c r="E1163" s="1">
        <v>0</v>
      </c>
      <c r="F1163" s="1">
        <v>0</v>
      </c>
      <c r="G1163" s="2">
        <f t="shared" si="22"/>
        <v>289.42559999999997</v>
      </c>
      <c r="H1163" s="2">
        <f t="shared" si="23"/>
        <v>3.999999999996362E-2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4840.24</v>
      </c>
      <c r="E1164" s="1">
        <v>0</v>
      </c>
      <c r="F1164" s="1">
        <v>0</v>
      </c>
      <c r="G1164" s="2">
        <f t="shared" si="22"/>
        <v>1752.1668799999998</v>
      </c>
      <c r="H1164" s="2">
        <f t="shared" si="23"/>
        <v>0.23999999999978172</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66206.19</v>
      </c>
      <c r="D1165" s="1">
        <f>BILANCA!E188</f>
        <v>70986.69</v>
      </c>
      <c r="E1165" s="1">
        <v>0</v>
      </c>
      <c r="F1165" s="1">
        <v>0</v>
      </c>
      <c r="G1165" s="2">
        <f t="shared" si="22"/>
        <v>37888.68174</v>
      </c>
      <c r="H1165" s="2">
        <f t="shared" si="23"/>
        <v>0.5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185687.83</v>
      </c>
      <c r="D1166" s="1">
        <f>BILANCA!E189</f>
        <v>23775.200000000001</v>
      </c>
      <c r="E1166" s="1">
        <v>0</v>
      </c>
      <c r="F1166" s="1">
        <v>0</v>
      </c>
      <c r="G1166" s="2">
        <f t="shared" si="22"/>
        <v>42682.596089999999</v>
      </c>
      <c r="H1166" s="2">
        <f t="shared" si="23"/>
        <v>0.37000000001353328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5789534.4199999999</v>
      </c>
      <c r="D1214" s="1">
        <f>BILANCA!E237</f>
        <v>5871589.6000000006</v>
      </c>
      <c r="E1214" s="1">
        <v>0</v>
      </c>
      <c r="F1214" s="1">
        <v>0</v>
      </c>
      <c r="G1214" s="2">
        <f t="shared" si="22"/>
        <v>4050056.8462200006</v>
      </c>
      <c r="H1214" s="2">
        <f t="shared" si="23"/>
        <v>0.81999999936670065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5554116.4299999997</v>
      </c>
      <c r="D1215" s="1">
        <f>BILANCA!E238</f>
        <v>5900676.5100000007</v>
      </c>
      <c r="E1215" s="1">
        <v>0</v>
      </c>
      <c r="F1215" s="1">
        <v>0</v>
      </c>
      <c r="G1215" s="2">
        <f t="shared" si="22"/>
        <v>4026468.9124000007</v>
      </c>
      <c r="H1215" s="2">
        <f t="shared" si="23"/>
        <v>0.91999999899417162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5554116.4299999997</v>
      </c>
      <c r="D1216" s="1">
        <f>BILANCA!E239</f>
        <v>5900676.5100000007</v>
      </c>
      <c r="E1216" s="1">
        <v>0</v>
      </c>
      <c r="F1216" s="1">
        <v>0</v>
      </c>
      <c r="G1216" s="2">
        <f t="shared" si="22"/>
        <v>4043824.3818500005</v>
      </c>
      <c r="H1216" s="2">
        <f t="shared" si="23"/>
        <v>0.91999999899417162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5188730.54</v>
      </c>
      <c r="D1217" s="1">
        <f>BILANCA!E240</f>
        <v>5535290.6100000003</v>
      </c>
      <c r="E1217" s="1">
        <v>0</v>
      </c>
      <c r="F1217" s="1">
        <v>0</v>
      </c>
      <c r="G1217" s="2">
        <f t="shared" si="22"/>
        <v>3804678.9518400002</v>
      </c>
      <c r="H1217" s="2">
        <f t="shared" si="23"/>
        <v>0.84999999962747097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365385.89</v>
      </c>
      <c r="D1218" s="1">
        <f>BILANCA!E241</f>
        <v>365385.9</v>
      </c>
      <c r="E1218" s="1">
        <v>0</v>
      </c>
      <c r="F1218" s="1">
        <v>0</v>
      </c>
      <c r="G1218" s="2">
        <f t="shared" si="22"/>
        <v>257597.05715000001</v>
      </c>
      <c r="H1218" s="2">
        <f t="shared" si="23"/>
        <v>0.2099999999627471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136453.38</v>
      </c>
      <c r="D1222" s="1">
        <f>BILANCA!E245</f>
        <v>-124679.57</v>
      </c>
      <c r="E1222" s="1">
        <v>0</v>
      </c>
      <c r="F1222" s="1">
        <v>0</v>
      </c>
      <c r="G1222" s="2">
        <f t="shared" si="22"/>
        <v>-26984.476639999997</v>
      </c>
      <c r="H1222" s="2">
        <f t="shared" si="23"/>
        <v>0.80999999999767169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136453.38</v>
      </c>
      <c r="D1223" s="1">
        <f>BILANCA!E246</f>
        <v>0</v>
      </c>
      <c r="E1223" s="1">
        <v>0</v>
      </c>
      <c r="F1223" s="1">
        <v>0</v>
      </c>
      <c r="G1223" s="2">
        <f t="shared" si="22"/>
        <v>32748.8112</v>
      </c>
      <c r="H1223" s="2">
        <f t="shared" si="23"/>
        <v>0.38000000000465661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136453.38</v>
      </c>
      <c r="D1224" s="1">
        <f>BILANCA!E247</f>
        <v>0</v>
      </c>
      <c r="E1224" s="1">
        <v>0</v>
      </c>
      <c r="F1224" s="1">
        <v>0</v>
      </c>
      <c r="G1224" s="2">
        <f t="shared" si="22"/>
        <v>32885.264580000003</v>
      </c>
      <c r="H1224" s="2">
        <f t="shared" si="23"/>
        <v>0.38000000000465661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124679.57</v>
      </c>
      <c r="E1227" s="1">
        <v>0</v>
      </c>
      <c r="F1227" s="1">
        <v>0</v>
      </c>
      <c r="G1227" s="2">
        <f t="shared" si="22"/>
        <v>60843.630160000001</v>
      </c>
      <c r="H1227" s="2">
        <f t="shared" si="23"/>
        <v>0.42999999999301508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124679.57</v>
      </c>
      <c r="E1228" s="1">
        <v>0</v>
      </c>
      <c r="F1228" s="1">
        <v>0</v>
      </c>
      <c r="G1228" s="2">
        <f t="shared" si="22"/>
        <v>61092.989300000001</v>
      </c>
      <c r="H1228" s="2">
        <f t="shared" si="23"/>
        <v>0.42999999999301508</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94547.54</v>
      </c>
      <c r="D1232" s="1">
        <f>BILANCA!E255</f>
        <v>91088.75</v>
      </c>
      <c r="E1232" s="1">
        <v>0</v>
      </c>
      <c r="F1232" s="1">
        <v>0</v>
      </c>
      <c r="G1232" s="2">
        <f t="shared" si="22"/>
        <v>68904.534960000005</v>
      </c>
      <c r="H1232" s="2">
        <f t="shared" si="23"/>
        <v>0.71000000000640284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4417.07</v>
      </c>
      <c r="D1233" s="1">
        <f>BILANCA!E256</f>
        <v>4503.91</v>
      </c>
      <c r="E1233" s="1">
        <v>0</v>
      </c>
      <c r="F1233" s="1">
        <v>0</v>
      </c>
      <c r="G1233" s="2">
        <f t="shared" si="22"/>
        <v>3356.2224999999999</v>
      </c>
      <c r="H1233" s="2">
        <f t="shared" si="23"/>
        <v>0.15999999999985448</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94255.55</v>
      </c>
      <c r="D1240" s="1">
        <f>BILANCA!E264</f>
        <v>88829.5</v>
      </c>
      <c r="E1240" s="1">
        <v>0</v>
      </c>
      <c r="F1240" s="1">
        <v>0</v>
      </c>
      <c r="G1240" s="2">
        <f t="shared" si="22"/>
        <v>69882.039350000006</v>
      </c>
      <c r="H1240" s="2">
        <f t="shared" si="23"/>
        <v>0.94999999999708962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291.99</v>
      </c>
      <c r="D1241" s="1">
        <f>BILANCA!E265</f>
        <v>2259.25</v>
      </c>
      <c r="E1241" s="1">
        <v>0</v>
      </c>
      <c r="F1241" s="1">
        <v>0</v>
      </c>
      <c r="G1241" s="2">
        <f t="shared" si="22"/>
        <v>1241.1064200000001</v>
      </c>
      <c r="H1241" s="2">
        <f t="shared" si="23"/>
        <v>0.25999999999999091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4417.07</v>
      </c>
      <c r="D1242" s="1">
        <f>BILANCA!E266</f>
        <v>4503.91</v>
      </c>
      <c r="E1242" s="1">
        <v>0</v>
      </c>
      <c r="F1242" s="1">
        <v>0</v>
      </c>
      <c r="G1242" s="2">
        <f t="shared" ref="G1242:G1479" si="24">B1242/1000*C1242+B1242/500*D1242</f>
        <v>3477.0465100000001</v>
      </c>
      <c r="H1242" s="2">
        <f t="shared" si="23"/>
        <v>0.15999999999985448</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216.68</v>
      </c>
      <c r="D1244" s="1">
        <f>BILANCA!E268</f>
        <v>182.8</v>
      </c>
      <c r="E1244" s="1">
        <v>0</v>
      </c>
      <c r="F1244" s="1">
        <v>0</v>
      </c>
      <c r="G1244" s="2">
        <f t="shared" si="24"/>
        <v>151.97508000000002</v>
      </c>
      <c r="H1244" s="2">
        <f t="shared" si="23"/>
        <v>0.51999999999998181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57353.93</v>
      </c>
      <c r="D1247" s="1">
        <f>BILANCA!E271</f>
        <v>81286.97</v>
      </c>
      <c r="E1247" s="1">
        <v>0</v>
      </c>
      <c r="F1247" s="1">
        <v>0</v>
      </c>
      <c r="G1247" s="2">
        <f t="shared" si="24"/>
        <v>58060.95768</v>
      </c>
      <c r="H1247" s="2">
        <f t="shared" si="23"/>
        <v>9.9999999998544808E-2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81648.39</v>
      </c>
      <c r="D1263" s="1">
        <f>BILANCA!E287</f>
        <v>136128.66</v>
      </c>
      <c r="E1263" s="1">
        <v>0</v>
      </c>
      <c r="F1263" s="1">
        <v>0</v>
      </c>
      <c r="G1263" s="2">
        <f t="shared" si="24"/>
        <v>99093.598800000007</v>
      </c>
      <c r="H1263" s="2">
        <f t="shared" si="23"/>
        <v>0.72999999999592546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63007.44</v>
      </c>
      <c r="D1264" s="1">
        <f>BILANCA!E288</f>
        <v>60141.41</v>
      </c>
      <c r="E1264" s="1">
        <v>0</v>
      </c>
      <c r="F1264" s="1">
        <v>0</v>
      </c>
      <c r="G1264" s="2">
        <f t="shared" si="24"/>
        <v>51504.563060000008</v>
      </c>
      <c r="H1264" s="2">
        <f t="shared" si="23"/>
        <v>0.85000000000582077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45696.79</v>
      </c>
      <c r="D1265" s="1">
        <f>BILANCA!E289</f>
        <v>4621.7</v>
      </c>
      <c r="E1265" s="1">
        <v>0</v>
      </c>
      <c r="F1265" s="1">
        <v>0</v>
      </c>
      <c r="G1265" s="2">
        <f t="shared" si="24"/>
        <v>15493.133579999998</v>
      </c>
      <c r="H1265" s="2">
        <f t="shared" si="23"/>
        <v>0.50999999999930878</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139991.04000000001</v>
      </c>
      <c r="D1266" s="1">
        <f>BILANCA!E290</f>
        <v>19153.5</v>
      </c>
      <c r="E1266" s="1">
        <v>0</v>
      </c>
      <c r="F1266" s="1">
        <v>0</v>
      </c>
      <c r="G1266" s="2">
        <f t="shared" si="24"/>
        <v>50458.34532</v>
      </c>
      <c r="H1266" s="2">
        <f t="shared" si="23"/>
        <v>0.54000000000814907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470240.47</v>
      </c>
      <c r="D1299" s="6">
        <f>'RAS-funkcijski'!E5</f>
        <v>495081.06999999995</v>
      </c>
      <c r="E1299" s="6">
        <v>0</v>
      </c>
      <c r="F1299" s="6">
        <v>0</v>
      </c>
      <c r="G1299" s="7">
        <f t="shared" si="24"/>
        <v>1460.4026099999999</v>
      </c>
      <c r="H1299" s="7">
        <f t="shared" si="23"/>
        <v>0.53999999992083758</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208989.25</v>
      </c>
      <c r="D1307" s="1">
        <f>'RAS-funkcijski'!E13</f>
        <v>198594.34</v>
      </c>
      <c r="E1307" s="1">
        <v>0</v>
      </c>
      <c r="F1307" s="1">
        <v>0</v>
      </c>
      <c r="G1307" s="2">
        <f t="shared" si="24"/>
        <v>5455.6013699999994</v>
      </c>
      <c r="H1307" s="2">
        <f t="shared" si="23"/>
        <v>0.58999999999650754</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208989.25</v>
      </c>
      <c r="D1308" s="1">
        <f>'RAS-funkcijski'!E14</f>
        <v>198594.34</v>
      </c>
      <c r="E1308" s="1">
        <v>0</v>
      </c>
      <c r="F1308" s="1">
        <v>0</v>
      </c>
      <c r="G1308" s="2">
        <f t="shared" si="24"/>
        <v>6061.7793000000001</v>
      </c>
      <c r="H1308" s="2">
        <f t="shared" si="23"/>
        <v>0.58999999999650754</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261251.22</v>
      </c>
      <c r="D1315" s="1">
        <f>'RAS-funkcijski'!E21</f>
        <v>296486.73</v>
      </c>
      <c r="E1315" s="1">
        <v>0</v>
      </c>
      <c r="F1315" s="1">
        <v>0</v>
      </c>
      <c r="G1315" s="2">
        <f t="shared" si="24"/>
        <v>14521.81956</v>
      </c>
      <c r="H1315" s="2">
        <f t="shared" si="23"/>
        <v>0.4900000000197906</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411219.52</v>
      </c>
      <c r="D1376" s="1">
        <f>'RAS-funkcijski'!E82</f>
        <v>409575.4</v>
      </c>
      <c r="E1376" s="1">
        <v>0</v>
      </c>
      <c r="F1376" s="1">
        <v>0</v>
      </c>
      <c r="G1376" s="2">
        <f t="shared" si="24"/>
        <v>95968.88496000001</v>
      </c>
      <c r="H1376" s="2">
        <f t="shared" si="27"/>
        <v>0.88000000000465661</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411219.52</v>
      </c>
      <c r="D1382" s="1">
        <f>'RAS-funkcijski'!E88</f>
        <v>409575.4</v>
      </c>
      <c r="E1382" s="1">
        <v>0</v>
      </c>
      <c r="F1382" s="1">
        <v>0</v>
      </c>
      <c r="G1382" s="2">
        <f t="shared" si="24"/>
        <v>103351.10688000001</v>
      </c>
      <c r="H1382" s="2">
        <f t="shared" si="27"/>
        <v>0.88000000000465661</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467643.34</v>
      </c>
      <c r="D1401" s="1">
        <f>'RAS-funkcijski'!E107</f>
        <v>513177.2</v>
      </c>
      <c r="E1401" s="1">
        <v>0</v>
      </c>
      <c r="F1401" s="1">
        <v>0</v>
      </c>
      <c r="G1401" s="2">
        <f t="shared" si="24"/>
        <v>153881.76721999998</v>
      </c>
      <c r="H1401" s="2">
        <f t="shared" si="27"/>
        <v>0.5400000000372529</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467643.34</v>
      </c>
      <c r="D1407" s="1">
        <f>'RAS-funkcijski'!E113</f>
        <v>513177.2</v>
      </c>
      <c r="E1407" s="1">
        <v>0</v>
      </c>
      <c r="F1407" s="1">
        <v>0</v>
      </c>
      <c r="G1407" s="2">
        <f t="shared" si="24"/>
        <v>162845.75365999999</v>
      </c>
      <c r="H1407" s="2">
        <f t="shared" si="27"/>
        <v>0.5400000000372529</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251230.99</v>
      </c>
      <c r="D1408" s="1">
        <f>'RAS-funkcijski'!E114</f>
        <v>285221.13</v>
      </c>
      <c r="E1408" s="1">
        <v>0</v>
      </c>
      <c r="F1408" s="1">
        <v>0</v>
      </c>
      <c r="G1408" s="2">
        <f t="shared" si="24"/>
        <v>90384.057499999995</v>
      </c>
      <c r="H1408" s="2">
        <f t="shared" si="27"/>
        <v>0.14000000001396984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251230.99</v>
      </c>
      <c r="D1409" s="1">
        <f>'RAS-funkcijski'!E115</f>
        <v>285221.13</v>
      </c>
      <c r="E1409" s="1">
        <v>0</v>
      </c>
      <c r="F1409" s="1">
        <v>0</v>
      </c>
      <c r="G1409" s="2">
        <f t="shared" si="24"/>
        <v>91205.730750000002</v>
      </c>
      <c r="H1409" s="2">
        <f t="shared" si="27"/>
        <v>0.14000000001396984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251230.99</v>
      </c>
      <c r="D1410" s="1">
        <f>'RAS-funkcijski'!E116</f>
        <v>285221.13</v>
      </c>
      <c r="E1410" s="1">
        <v>0</v>
      </c>
      <c r="F1410" s="1">
        <v>0</v>
      </c>
      <c r="G1410" s="2">
        <f t="shared" si="24"/>
        <v>92027.403999999995</v>
      </c>
      <c r="H1410" s="2">
        <f t="shared" si="27"/>
        <v>0.14000000001396984</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1600334.32</v>
      </c>
      <c r="D1435" s="13">
        <f>'RAS-funkcijski'!E141</f>
        <v>1703054.7999999998</v>
      </c>
      <c r="E1435" s="13">
        <v>0</v>
      </c>
      <c r="F1435" s="13">
        <v>0</v>
      </c>
      <c r="G1435" s="14">
        <f t="shared" si="24"/>
        <v>685882.81703999999</v>
      </c>
      <c r="H1435" s="14">
        <f t="shared" si="27"/>
        <v>0.5200000002514571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1365.89</v>
      </c>
      <c r="D1436" s="6">
        <f>'P-VRIO'!E5</f>
        <v>1365.89</v>
      </c>
      <c r="E1436" s="6">
        <v>0</v>
      </c>
      <c r="F1436" s="6">
        <v>0</v>
      </c>
      <c r="G1436" s="7">
        <f t="shared" si="24"/>
        <v>4.0976699999999999</v>
      </c>
      <c r="H1436" s="7">
        <f t="shared" si="27"/>
        <v>0.21999999999979991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1365.89</v>
      </c>
      <c r="D1453" s="1">
        <f>'P-VRIO'!E22</f>
        <v>1365.89</v>
      </c>
      <c r="E1453" s="1">
        <v>0</v>
      </c>
      <c r="F1453" s="1">
        <v>0</v>
      </c>
      <c r="G1453" s="2">
        <f t="shared" si="24"/>
        <v>73.75806</v>
      </c>
      <c r="H1453" s="2">
        <f t="shared" si="27"/>
        <v>0.21999999999979991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1365.89</v>
      </c>
      <c r="D1454" s="1">
        <f>'P-VRIO'!E23</f>
        <v>1365.89</v>
      </c>
      <c r="E1454" s="1">
        <v>0</v>
      </c>
      <c r="F1454" s="1">
        <v>0</v>
      </c>
      <c r="G1454" s="2">
        <f t="shared" si="24"/>
        <v>77.855730000000008</v>
      </c>
      <c r="H1454" s="2">
        <f t="shared" si="27"/>
        <v>0.21999999999979991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1365.89</v>
      </c>
      <c r="D1456" s="1">
        <f>'P-VRIO'!E25</f>
        <v>1365.89</v>
      </c>
      <c r="E1456" s="1">
        <v>0</v>
      </c>
      <c r="F1456" s="1">
        <v>0</v>
      </c>
      <c r="G1456" s="2">
        <f t="shared" si="24"/>
        <v>86.05107000000001</v>
      </c>
      <c r="H1456" s="2">
        <f t="shared" si="27"/>
        <v>0.21999999999979991</v>
      </c>
      <c r="I1456" s="10">
        <f t="shared" si="30"/>
        <v>18.931235399982786</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329680</v>
      </c>
      <c r="D1480" s="6"/>
      <c r="E1480" s="6">
        <v>0</v>
      </c>
      <c r="F1480" s="6">
        <v>0</v>
      </c>
      <c r="G1480" s="7">
        <f t="shared" ref="G1480:G1580" si="34">B1480/1000*C1480</f>
        <v>329.68</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2022668.19</v>
      </c>
      <c r="D1481" s="1">
        <v>0</v>
      </c>
      <c r="E1481" s="1">
        <v>0</v>
      </c>
      <c r="F1481" s="1">
        <v>0</v>
      </c>
      <c r="G1481" s="2">
        <f t="shared" si="34"/>
        <v>4045.3363800000002</v>
      </c>
      <c r="H1481" s="2">
        <f t="shared" si="35"/>
        <v>0.18999999994412065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1511590.39</v>
      </c>
      <c r="D1483" s="1">
        <v>0</v>
      </c>
      <c r="E1483" s="1">
        <v>0</v>
      </c>
      <c r="F1483" s="1">
        <v>0</v>
      </c>
      <c r="G1483" s="2">
        <f t="shared" si="34"/>
        <v>6046.3615599999994</v>
      </c>
      <c r="H1483" s="2">
        <f t="shared" si="35"/>
        <v>0.38999999989755452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396027.85</v>
      </c>
      <c r="D1484" s="1">
        <v>0</v>
      </c>
      <c r="E1484" s="1">
        <v>0</v>
      </c>
      <c r="F1484" s="1">
        <v>0</v>
      </c>
      <c r="G1484" s="2">
        <f t="shared" si="34"/>
        <v>1980.1392499999999</v>
      </c>
      <c r="H1484" s="2">
        <f t="shared" si="35"/>
        <v>0.15000000002328306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525398.39</v>
      </c>
      <c r="D1485" s="1">
        <v>0</v>
      </c>
      <c r="E1485" s="1">
        <v>0</v>
      </c>
      <c r="F1485" s="1">
        <v>0</v>
      </c>
      <c r="G1485" s="2">
        <f t="shared" si="34"/>
        <v>3152.3903399999999</v>
      </c>
      <c r="H1485" s="2">
        <f t="shared" si="35"/>
        <v>0.39000000001396984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4556.6400000000003</v>
      </c>
      <c r="D1486" s="1">
        <v>0</v>
      </c>
      <c r="E1486" s="1">
        <v>0</v>
      </c>
      <c r="F1486" s="1">
        <v>0</v>
      </c>
      <c r="G1486" s="2">
        <f t="shared" si="34"/>
        <v>31.896480000000004</v>
      </c>
      <c r="H1486" s="2">
        <f t="shared" si="35"/>
        <v>0.35999999999967258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20534.599999999999</v>
      </c>
      <c r="D1487" s="1">
        <v>0</v>
      </c>
      <c r="E1487" s="1">
        <v>0</v>
      </c>
      <c r="F1487" s="1">
        <v>0</v>
      </c>
      <c r="G1487" s="2">
        <f t="shared" si="34"/>
        <v>164.27679999999998</v>
      </c>
      <c r="H1487" s="2">
        <f t="shared" si="35"/>
        <v>0.40000000000145519</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52828.6</v>
      </c>
      <c r="D1489" s="1">
        <v>0</v>
      </c>
      <c r="E1489" s="1">
        <v>0</v>
      </c>
      <c r="F1489" s="1">
        <v>0</v>
      </c>
      <c r="G1489" s="2">
        <f t="shared" si="34"/>
        <v>528.28599999999994</v>
      </c>
      <c r="H1489" s="2">
        <f t="shared" si="35"/>
        <v>0.40000000000145519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103368.29</v>
      </c>
      <c r="D1490" s="1">
        <v>0</v>
      </c>
      <c r="E1490" s="1">
        <v>0</v>
      </c>
      <c r="F1490" s="1">
        <v>0</v>
      </c>
      <c r="G1490" s="2">
        <f t="shared" si="34"/>
        <v>1137.0511899999999</v>
      </c>
      <c r="H1490" s="2">
        <f t="shared" si="35"/>
        <v>0.28999999999359716</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408876.02</v>
      </c>
      <c r="D1491" s="1">
        <v>0</v>
      </c>
      <c r="E1491" s="1">
        <v>0</v>
      </c>
      <c r="F1491" s="1">
        <v>0</v>
      </c>
      <c r="G1491" s="2">
        <f t="shared" si="34"/>
        <v>4906.51224</v>
      </c>
      <c r="H1491" s="2">
        <f t="shared" si="35"/>
        <v>2.0000000018626451E-2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383209.83</v>
      </c>
      <c r="D1492" s="1">
        <v>0</v>
      </c>
      <c r="E1492" s="1">
        <v>0</v>
      </c>
      <c r="F1492" s="1">
        <v>0</v>
      </c>
      <c r="G1492" s="2">
        <f t="shared" si="34"/>
        <v>4981.7277899999999</v>
      </c>
      <c r="H1492" s="2">
        <f t="shared" si="35"/>
        <v>0.16999999998370185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127867.97</v>
      </c>
      <c r="D1493" s="1">
        <v>0</v>
      </c>
      <c r="E1493" s="1">
        <v>0</v>
      </c>
      <c r="F1493" s="1">
        <v>0</v>
      </c>
      <c r="G1493" s="2">
        <f t="shared" si="34"/>
        <v>1790.15158</v>
      </c>
      <c r="H1493" s="2">
        <f t="shared" si="35"/>
        <v>2.9999999998835847E-2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127867.97</v>
      </c>
      <c r="D1497" s="1">
        <v>0</v>
      </c>
      <c r="E1497" s="1">
        <v>0</v>
      </c>
      <c r="F1497" s="1">
        <v>0</v>
      </c>
      <c r="G1497" s="2">
        <f t="shared" si="34"/>
        <v>2301.6234599999998</v>
      </c>
      <c r="H1497" s="2">
        <f t="shared" si="35"/>
        <v>2.9999999998835847E-2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2132302.92</v>
      </c>
      <c r="D1499" s="1">
        <v>0</v>
      </c>
      <c r="E1499" s="1">
        <v>0</v>
      </c>
      <c r="F1499" s="1">
        <v>0</v>
      </c>
      <c r="G1499" s="2">
        <f t="shared" si="34"/>
        <v>42646.058400000002</v>
      </c>
      <c r="H1499" s="2">
        <f t="shared" si="35"/>
        <v>8.0000000074505806E-2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1458297.1</v>
      </c>
      <c r="D1501" s="1">
        <v>0</v>
      </c>
      <c r="E1501" s="1">
        <v>0</v>
      </c>
      <c r="F1501" s="1">
        <v>0</v>
      </c>
      <c r="G1501" s="2">
        <f t="shared" si="34"/>
        <v>32082.536199999999</v>
      </c>
      <c r="H1501" s="2">
        <f t="shared" si="35"/>
        <v>0.10000000009313226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397708.44</v>
      </c>
      <c r="D1502" s="1">
        <v>0</v>
      </c>
      <c r="E1502" s="1">
        <v>0</v>
      </c>
      <c r="F1502" s="1">
        <v>0</v>
      </c>
      <c r="G1502" s="2">
        <f t="shared" si="34"/>
        <v>9147.2941200000005</v>
      </c>
      <c r="H1502" s="2">
        <f t="shared" si="35"/>
        <v>0.44000000000232831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493897.72</v>
      </c>
      <c r="D1503" s="1">
        <v>0</v>
      </c>
      <c r="E1503" s="1">
        <v>0</v>
      </c>
      <c r="F1503" s="1">
        <v>0</v>
      </c>
      <c r="G1503" s="2">
        <f t="shared" si="34"/>
        <v>11853.54528</v>
      </c>
      <c r="H1503" s="2">
        <f t="shared" si="35"/>
        <v>0.28000000002793968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4193.68</v>
      </c>
      <c r="D1504" s="1">
        <v>0</v>
      </c>
      <c r="E1504" s="1">
        <v>0</v>
      </c>
      <c r="F1504" s="1">
        <v>0</v>
      </c>
      <c r="G1504" s="2">
        <f t="shared" si="34"/>
        <v>104.84200000000001</v>
      </c>
      <c r="H1504" s="2">
        <f t="shared" si="35"/>
        <v>0.31999999999970896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20363.8</v>
      </c>
      <c r="D1505" s="1">
        <v>0</v>
      </c>
      <c r="E1505" s="1">
        <v>0</v>
      </c>
      <c r="F1505" s="1">
        <v>0</v>
      </c>
      <c r="G1505" s="2">
        <f t="shared" si="34"/>
        <v>529.4588</v>
      </c>
      <c r="H1505" s="2">
        <f t="shared" si="35"/>
        <v>0.2000000000007276</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52024.639999999999</v>
      </c>
      <c r="D1507" s="1">
        <v>0</v>
      </c>
      <c r="E1507" s="1">
        <v>0</v>
      </c>
      <c r="F1507" s="1">
        <v>0</v>
      </c>
      <c r="G1507" s="2">
        <f t="shared" si="34"/>
        <v>1456.68992</v>
      </c>
      <c r="H1507" s="2">
        <f t="shared" si="35"/>
        <v>0.36000000000058208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97711.46</v>
      </c>
      <c r="D1508" s="1">
        <v>0</v>
      </c>
      <c r="E1508" s="1">
        <v>0</v>
      </c>
      <c r="F1508" s="1">
        <v>0</v>
      </c>
      <c r="G1508" s="2">
        <f t="shared" si="34"/>
        <v>2833.6323400000001</v>
      </c>
      <c r="H1508" s="2">
        <f t="shared" si="35"/>
        <v>0.46000000000640284</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392397.36</v>
      </c>
      <c r="D1509" s="1">
        <v>0</v>
      </c>
      <c r="E1509" s="1">
        <v>0</v>
      </c>
      <c r="F1509" s="1">
        <v>0</v>
      </c>
      <c r="G1509" s="2">
        <f t="shared" si="34"/>
        <v>11771.9208</v>
      </c>
      <c r="H1509" s="2">
        <f t="shared" si="35"/>
        <v>0.35999999998603016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546179.52</v>
      </c>
      <c r="D1510" s="1">
        <v>0</v>
      </c>
      <c r="E1510" s="1">
        <v>0</v>
      </c>
      <c r="F1510" s="1">
        <v>0</v>
      </c>
      <c r="G1510" s="2">
        <f t="shared" si="34"/>
        <v>16931.565119999999</v>
      </c>
      <c r="H1510" s="2">
        <f t="shared" si="35"/>
        <v>0.47999999998137355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127826.3</v>
      </c>
      <c r="D1511" s="1">
        <v>0</v>
      </c>
      <c r="E1511" s="1">
        <v>0</v>
      </c>
      <c r="F1511" s="1">
        <v>0</v>
      </c>
      <c r="G1511" s="2">
        <f t="shared" si="34"/>
        <v>4090.4416000000001</v>
      </c>
      <c r="H1511" s="2">
        <f t="shared" si="35"/>
        <v>0.30000000000291038</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127826.3</v>
      </c>
      <c r="D1515" s="1">
        <v>0</v>
      </c>
      <c r="E1515" s="1">
        <v>0</v>
      </c>
      <c r="F1515" s="1">
        <v>0</v>
      </c>
      <c r="G1515" s="2">
        <f t="shared" si="34"/>
        <v>4601.7467999999999</v>
      </c>
      <c r="H1515" s="2">
        <f t="shared" si="35"/>
        <v>0.30000000000291038</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220045.27000000002</v>
      </c>
      <c r="D1517" s="1">
        <v>0</v>
      </c>
      <c r="E1517" s="1">
        <v>0</v>
      </c>
      <c r="F1517" s="1">
        <v>0</v>
      </c>
      <c r="G1517" s="2">
        <f t="shared" si="34"/>
        <v>8361.7202600000001</v>
      </c>
      <c r="H1517" s="2">
        <f t="shared" si="35"/>
        <v>0.27000000001862645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140750.35999999999</v>
      </c>
      <c r="D1518" s="1">
        <v>0</v>
      </c>
      <c r="E1518" s="1">
        <v>0</v>
      </c>
      <c r="F1518" s="1">
        <v>0</v>
      </c>
      <c r="G1518" s="2">
        <f t="shared" si="34"/>
        <v>5489.2640399999991</v>
      </c>
      <c r="H1518" s="2">
        <f t="shared" si="35"/>
        <v>0.35999999998603016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136128.35999999999</v>
      </c>
      <c r="D1524" s="1">
        <v>0</v>
      </c>
      <c r="E1524" s="1">
        <v>0</v>
      </c>
      <c r="F1524" s="1">
        <v>0</v>
      </c>
      <c r="G1524" s="2">
        <f t="shared" si="34"/>
        <v>6125.7761999999993</v>
      </c>
      <c r="H1524" s="2">
        <f t="shared" si="35"/>
        <v>0.35999999998603016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12682.09</v>
      </c>
      <c r="D1525" s="1">
        <v>0</v>
      </c>
      <c r="E1525" s="1">
        <v>0</v>
      </c>
      <c r="F1525" s="1">
        <v>0</v>
      </c>
      <c r="G1525" s="2">
        <f t="shared" si="34"/>
        <v>583.37613999999996</v>
      </c>
      <c r="H1525" s="2">
        <f t="shared" si="35"/>
        <v>9.0000000000145519E-2</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12682.09</v>
      </c>
      <c r="D1526" s="1">
        <v>0</v>
      </c>
      <c r="E1526" s="1">
        <v>0</v>
      </c>
      <c r="F1526" s="1">
        <v>0</v>
      </c>
      <c r="G1526" s="2">
        <f t="shared" si="34"/>
        <v>596.05822999999998</v>
      </c>
      <c r="H1526" s="2">
        <f t="shared" si="35"/>
        <v>9.0000000000145519E-2</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44972.11</v>
      </c>
      <c r="D1530" s="1">
        <v>0</v>
      </c>
      <c r="E1530" s="1">
        <v>0</v>
      </c>
      <c r="F1530" s="1">
        <v>0</v>
      </c>
      <c r="G1530" s="2">
        <f t="shared" si="34"/>
        <v>2293.5776099999998</v>
      </c>
      <c r="H1530" s="2">
        <f t="shared" si="35"/>
        <v>0.11000000000058208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28348.44</v>
      </c>
      <c r="D1531" s="1">
        <v>0</v>
      </c>
      <c r="E1531" s="1">
        <v>0</v>
      </c>
      <c r="F1531" s="1">
        <v>0</v>
      </c>
      <c r="G1531" s="2">
        <f t="shared" si="34"/>
        <v>1474.1188799999998</v>
      </c>
      <c r="H1531" s="2">
        <f t="shared" si="35"/>
        <v>0.43999999999869033</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5759.79</v>
      </c>
      <c r="D1532" s="1">
        <v>0</v>
      </c>
      <c r="E1532" s="1">
        <v>0</v>
      </c>
      <c r="F1532" s="1">
        <v>0</v>
      </c>
      <c r="G1532" s="2">
        <f t="shared" si="34"/>
        <v>305.26886999999999</v>
      </c>
      <c r="H1532" s="2">
        <f t="shared" si="35"/>
        <v>0.21000000000003638</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6115.4</v>
      </c>
      <c r="D1533" s="1">
        <v>0</v>
      </c>
      <c r="E1533" s="1">
        <v>0</v>
      </c>
      <c r="F1533" s="1">
        <v>0</v>
      </c>
      <c r="G1533" s="2">
        <f t="shared" si="34"/>
        <v>330.23159999999996</v>
      </c>
      <c r="H1533" s="2">
        <f t="shared" si="35"/>
        <v>0.3999999999996362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4748.4799999999996</v>
      </c>
      <c r="D1534" s="1">
        <v>0</v>
      </c>
      <c r="E1534" s="1">
        <v>0</v>
      </c>
      <c r="F1534" s="1">
        <v>0</v>
      </c>
      <c r="G1534" s="2">
        <f t="shared" si="34"/>
        <v>261.16639999999995</v>
      </c>
      <c r="H1534" s="2">
        <f t="shared" si="35"/>
        <v>0.47999999999956344</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976.18000000000006</v>
      </c>
      <c r="D1535" s="1">
        <v>0</v>
      </c>
      <c r="E1535" s="1">
        <v>0</v>
      </c>
      <c r="F1535" s="1">
        <v>0</v>
      </c>
      <c r="G1535" s="2">
        <f t="shared" si="34"/>
        <v>54.666080000000008</v>
      </c>
      <c r="H1535" s="2">
        <f t="shared" si="35"/>
        <v>0.18000000000006366</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382.2</v>
      </c>
      <c r="D1536" s="1">
        <v>0</v>
      </c>
      <c r="E1536" s="1">
        <v>0</v>
      </c>
      <c r="F1536" s="1">
        <v>0</v>
      </c>
      <c r="G1536" s="2">
        <f t="shared" si="34"/>
        <v>21.785399999999999</v>
      </c>
      <c r="H1536" s="2">
        <f t="shared" si="35"/>
        <v>0.19999999999998863</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85.25</v>
      </c>
      <c r="D1538" s="1">
        <v>0</v>
      </c>
      <c r="E1538" s="1">
        <v>0</v>
      </c>
      <c r="F1538" s="1">
        <v>0</v>
      </c>
      <c r="G1538" s="2">
        <f t="shared" si="34"/>
        <v>5.0297499999999999</v>
      </c>
      <c r="H1538" s="2">
        <f t="shared" si="35"/>
        <v>0.25</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508.73</v>
      </c>
      <c r="D1539" s="1">
        <v>0</v>
      </c>
      <c r="E1539" s="1">
        <v>0</v>
      </c>
      <c r="F1539" s="1">
        <v>0</v>
      </c>
      <c r="G1539" s="2">
        <f t="shared" si="34"/>
        <v>30.523800000000001</v>
      </c>
      <c r="H1539" s="2">
        <f t="shared" si="35"/>
        <v>0.26999999999998181</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867.09</v>
      </c>
      <c r="D1540" s="1">
        <v>0</v>
      </c>
      <c r="E1540" s="1">
        <v>0</v>
      </c>
      <c r="F1540" s="1">
        <v>0</v>
      </c>
      <c r="G1540" s="2">
        <f t="shared" si="34"/>
        <v>52.892490000000002</v>
      </c>
      <c r="H1540" s="2">
        <f t="shared" si="35"/>
        <v>9.0000000000031832E-2</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768.19</v>
      </c>
      <c r="D1541" s="1">
        <v>0</v>
      </c>
      <c r="E1541" s="1">
        <v>0</v>
      </c>
      <c r="F1541" s="1">
        <v>0</v>
      </c>
      <c r="G1541" s="2">
        <f t="shared" si="34"/>
        <v>47.627780000000001</v>
      </c>
      <c r="H1541" s="2">
        <f t="shared" si="35"/>
        <v>0.19000000000005457</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98.9</v>
      </c>
      <c r="D1544" s="1">
        <v>0</v>
      </c>
      <c r="E1544" s="1">
        <v>0</v>
      </c>
      <c r="F1544" s="1">
        <v>0</v>
      </c>
      <c r="G1544" s="2">
        <f t="shared" si="34"/>
        <v>6.4285000000000005</v>
      </c>
      <c r="H1544" s="2">
        <f t="shared" si="35"/>
        <v>9.9999999999994316E-2</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803.95999999999992</v>
      </c>
      <c r="D1550" s="1">
        <v>0</v>
      </c>
      <c r="E1550" s="1">
        <v>0</v>
      </c>
      <c r="F1550" s="1">
        <v>0</v>
      </c>
      <c r="G1550" s="2">
        <f t="shared" si="34"/>
        <v>57.08115999999999</v>
      </c>
      <c r="H1550" s="2">
        <f t="shared" si="35"/>
        <v>4.0000000000077307E-2</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788.04</v>
      </c>
      <c r="D1551" s="1">
        <v>0</v>
      </c>
      <c r="E1551" s="1">
        <v>0</v>
      </c>
      <c r="F1551" s="1">
        <v>0</v>
      </c>
      <c r="G1551" s="2">
        <f t="shared" si="34"/>
        <v>56.738879999999995</v>
      </c>
      <c r="H1551" s="2">
        <f t="shared" si="35"/>
        <v>3.999999999996362E-2</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15.92</v>
      </c>
      <c r="D1553" s="1">
        <v>0</v>
      </c>
      <c r="E1553" s="1">
        <v>0</v>
      </c>
      <c r="F1553" s="1">
        <v>0</v>
      </c>
      <c r="G1553" s="2">
        <f t="shared" si="34"/>
        <v>1.17808</v>
      </c>
      <c r="H1553" s="2">
        <f t="shared" si="35"/>
        <v>8.0000000000000071E-2</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4840.24</v>
      </c>
      <c r="D1555" s="1">
        <v>0</v>
      </c>
      <c r="E1555" s="1">
        <v>0</v>
      </c>
      <c r="F1555" s="1">
        <v>0</v>
      </c>
      <c r="G1555" s="2">
        <f t="shared" si="34"/>
        <v>367.85823999999997</v>
      </c>
      <c r="H1555" s="2">
        <f t="shared" si="35"/>
        <v>0.23999999999978172</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217.25</v>
      </c>
      <c r="D1556" s="1">
        <v>0</v>
      </c>
      <c r="E1556" s="1">
        <v>0</v>
      </c>
      <c r="F1556" s="1">
        <v>0</v>
      </c>
      <c r="G1556" s="2">
        <f t="shared" si="34"/>
        <v>16.728249999999999</v>
      </c>
      <c r="H1556" s="2">
        <f t="shared" si="35"/>
        <v>0.25</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4622.99</v>
      </c>
      <c r="D1557" s="1">
        <v>0</v>
      </c>
      <c r="E1557" s="1">
        <v>0</v>
      </c>
      <c r="F1557" s="1">
        <v>0</v>
      </c>
      <c r="G1557" s="2">
        <f t="shared" si="34"/>
        <v>360.59321999999997</v>
      </c>
      <c r="H1557" s="2">
        <f t="shared" si="35"/>
        <v>1.0000000000218279E-2</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70986.69</v>
      </c>
      <c r="D1560" s="1">
        <v>0</v>
      </c>
      <c r="E1560" s="1">
        <v>0</v>
      </c>
      <c r="F1560" s="1">
        <v>0</v>
      </c>
      <c r="G1560" s="2">
        <f t="shared" si="34"/>
        <v>5749.9218900000005</v>
      </c>
      <c r="H1560" s="2">
        <f t="shared" si="35"/>
        <v>0.30999999999767169</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6475.17</v>
      </c>
      <c r="D1561" s="1">
        <v>0</v>
      </c>
      <c r="E1561" s="1">
        <v>0</v>
      </c>
      <c r="F1561" s="1">
        <v>0</v>
      </c>
      <c r="G1561" s="2">
        <f t="shared" si="34"/>
        <v>530.96393999999998</v>
      </c>
      <c r="H1561" s="2">
        <f t="shared" si="35"/>
        <v>0.17000000000007276</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142.97999999999999</v>
      </c>
      <c r="D1562" s="1">
        <v>0</v>
      </c>
      <c r="E1562" s="1">
        <v>0</v>
      </c>
      <c r="F1562" s="1">
        <v>0</v>
      </c>
      <c r="G1562" s="2">
        <f t="shared" si="34"/>
        <v>11.86734</v>
      </c>
      <c r="H1562" s="2">
        <f t="shared" si="35"/>
        <v>2.0000000000010232E-2</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64368.54</v>
      </c>
      <c r="D1564" s="1">
        <v>0</v>
      </c>
      <c r="E1564" s="1">
        <v>0</v>
      </c>
      <c r="F1564" s="1">
        <v>0</v>
      </c>
      <c r="G1564" s="2">
        <f t="shared" si="34"/>
        <v>5471.3259000000007</v>
      </c>
      <c r="H1564" s="2">
        <f t="shared" si="35"/>
        <v>0.45999999999912689</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4622</v>
      </c>
      <c r="D1565" s="1">
        <v>0</v>
      </c>
      <c r="E1565" s="1">
        <v>0</v>
      </c>
      <c r="F1565" s="1">
        <v>0</v>
      </c>
      <c r="G1565" s="2">
        <f t="shared" si="34"/>
        <v>397.49199999999996</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3372</v>
      </c>
      <c r="D1566" s="1">
        <v>0</v>
      </c>
      <c r="E1566" s="1">
        <v>0</v>
      </c>
      <c r="F1566" s="1">
        <v>0</v>
      </c>
      <c r="G1566" s="2">
        <f t="shared" si="34"/>
        <v>293.36399999999998</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1250</v>
      </c>
      <c r="D1567" s="1">
        <v>0</v>
      </c>
      <c r="E1567" s="1">
        <v>0</v>
      </c>
      <c r="F1567" s="1">
        <v>0</v>
      </c>
      <c r="G1567" s="2">
        <f t="shared" si="34"/>
        <v>110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79294.91</v>
      </c>
      <c r="D1576" s="1">
        <v>0</v>
      </c>
      <c r="E1576" s="1">
        <v>0</v>
      </c>
      <c r="F1576" s="1">
        <v>0</v>
      </c>
      <c r="G1576" s="2">
        <f t="shared" si="34"/>
        <v>7691.6062700000002</v>
      </c>
      <c r="H1576" s="2">
        <f t="shared" si="35"/>
        <v>8.999999999650754E-2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60141.41</v>
      </c>
      <c r="D1578" s="1">
        <v>0</v>
      </c>
      <c r="E1578" s="1">
        <v>0</v>
      </c>
      <c r="F1578" s="1">
        <v>0</v>
      </c>
      <c r="G1578" s="2">
        <f t="shared" si="34"/>
        <v>5953.9995900000004</v>
      </c>
      <c r="H1578" s="2">
        <f t="shared" si="35"/>
        <v>0.41000000000349246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19153.5</v>
      </c>
      <c r="D1579" s="1">
        <v>0</v>
      </c>
      <c r="E1579" s="1">
        <v>0</v>
      </c>
      <c r="F1579" s="1">
        <v>0</v>
      </c>
      <c r="G1579" s="2">
        <f t="shared" si="34"/>
        <v>1915.3500000000001</v>
      </c>
      <c r="H1579" s="2">
        <f t="shared" si="35"/>
        <v>0.5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31286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1416266.66</v>
      </c>
      <c r="I16" s="170">
        <f>'PR-RAS'!E6</f>
        <v>1446018.5599999998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1200561.29</v>
      </c>
      <c r="I17" s="170">
        <f>'PR-RAS'!E151</f>
        <v>1304144.97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136453.37999999989</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124679.5700000003</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5258839.72</v>
      </c>
      <c r="I20" s="173">
        <f>BILANCA!E7</f>
        <v>5469242.5000000009</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861038.36</v>
      </c>
      <c r="I21" s="175">
        <f>BILANCA!E68</f>
        <v>622392.37</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330343.66000000003</v>
      </c>
      <c r="I22" s="175">
        <f>BILANCA!E176</f>
        <v>220045.27000000002</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5789534.4199999999</v>
      </c>
      <c r="I23" s="177">
        <f>BILANCA!E237</f>
        <v>5871589.6000000006</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470240.47</v>
      </c>
      <c r="I24" s="173">
        <f>'RAS-funkcijski'!E5</f>
        <v>495081.06999999995</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411219.52</v>
      </c>
      <c r="I26" s="175">
        <f>'RAS-funkcijski'!E88</f>
        <v>409575.4</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251230.99</v>
      </c>
      <c r="I27" s="175">
        <f>'RAS-funkcijski'!E114</f>
        <v>285221.13</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1600334.32</v>
      </c>
      <c r="I28" s="179">
        <f>'RAS-funkcijski'!E141</f>
        <v>1703054.7999999998</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1365.89</v>
      </c>
      <c r="I29" s="173">
        <f>'P-VRIO'!E5</f>
        <v>1365.89</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1365.89</v>
      </c>
      <c r="I30" s="175">
        <f>'P-VRIO'!E22</f>
        <v>1365.89</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329680</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220045.27000000002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140750.35999999999</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79294.91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376" zoomScaleNormal="100" workbookViewId="0">
      <selection activeCell="D288" sqref="D28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1416266.66</v>
      </c>
      <c r="E6" s="51">
        <f>E7+E44+E50+E82+E106+E124+E133+E139</f>
        <v>1446018.5599999998</v>
      </c>
      <c r="F6" s="52">
        <f t="shared" ref="F6:F131" si="0">IF(D6&lt;&gt;0,IF(E6/D6&gt;=100,"&gt;&gt;100",E6/D6*100),"-")</f>
        <v>102.10072727405726</v>
      </c>
    </row>
    <row r="7" spans="1:25" ht="12.75" customHeight="1" x14ac:dyDescent="0.2">
      <c r="A7" s="53">
        <v>61</v>
      </c>
      <c r="B7" s="294" t="s">
        <v>60</v>
      </c>
      <c r="C7" s="50" t="s">
        <v>61</v>
      </c>
      <c r="D7" s="51">
        <f t="shared" ref="D7:E7" si="1">D8+D17+D23+D29+D37+D40</f>
        <v>832462.14999999991</v>
      </c>
      <c r="E7" s="51">
        <f t="shared" si="1"/>
        <v>875333.83</v>
      </c>
      <c r="F7" s="52">
        <f t="shared" si="0"/>
        <v>105.14998549783915</v>
      </c>
    </row>
    <row r="8" spans="1:25" ht="12.75" customHeight="1" x14ac:dyDescent="0.2">
      <c r="A8" s="53">
        <v>611</v>
      </c>
      <c r="B8" s="85" t="s">
        <v>62</v>
      </c>
      <c r="C8" s="50" t="s">
        <v>63</v>
      </c>
      <c r="D8" s="51">
        <f t="shared" ref="D8:E8" si="2">SUM(D9:D14)-D15-D16</f>
        <v>788954.44</v>
      </c>
      <c r="E8" s="51">
        <f t="shared" si="2"/>
        <v>841909.22</v>
      </c>
      <c r="F8" s="52">
        <f t="shared" si="0"/>
        <v>106.71202002488256</v>
      </c>
    </row>
    <row r="9" spans="1:25" ht="12.75" customHeight="1" x14ac:dyDescent="0.2">
      <c r="A9" s="53">
        <v>6111</v>
      </c>
      <c r="B9" s="85" t="s">
        <v>64</v>
      </c>
      <c r="C9" s="50" t="s">
        <v>65</v>
      </c>
      <c r="D9" s="242">
        <v>847011.36</v>
      </c>
      <c r="E9" s="242">
        <v>958393.57</v>
      </c>
      <c r="F9" s="52">
        <f t="shared" si="0"/>
        <v>113.15002552031888</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64770.27</v>
      </c>
      <c r="E13" s="242">
        <v>56376.85</v>
      </c>
      <c r="F13" s="52">
        <f t="shared" si="0"/>
        <v>87.041245929652604</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122827.19</v>
      </c>
      <c r="E15" s="242">
        <v>172861.2</v>
      </c>
      <c r="F15" s="52">
        <f t="shared" si="0"/>
        <v>140.73528833477346</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35853.199999999997</v>
      </c>
      <c r="E23" s="51">
        <f t="shared" si="4"/>
        <v>25504.85</v>
      </c>
      <c r="F23" s="52">
        <f t="shared" si="0"/>
        <v>71.136885968337566</v>
      </c>
    </row>
    <row r="24" spans="1:6" ht="12.75" customHeight="1" x14ac:dyDescent="0.2">
      <c r="A24" s="53">
        <v>6131</v>
      </c>
      <c r="B24" s="85" t="s">
        <v>94</v>
      </c>
      <c r="C24" s="50" t="s">
        <v>95</v>
      </c>
      <c r="D24" s="242">
        <v>11365.36</v>
      </c>
      <c r="E24" s="242">
        <v>11399.18</v>
      </c>
      <c r="F24" s="52">
        <f t="shared" si="0"/>
        <v>100.29757086445127</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24487.84</v>
      </c>
      <c r="E27" s="242">
        <v>14105.67</v>
      </c>
      <c r="F27" s="52">
        <f t="shared" si="0"/>
        <v>57.60275303987612</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7654.51</v>
      </c>
      <c r="E29" s="51">
        <f t="shared" si="5"/>
        <v>7919.76</v>
      </c>
      <c r="F29" s="52">
        <f t="shared" si="0"/>
        <v>103.46527733323229</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7654.51</v>
      </c>
      <c r="E31" s="242">
        <v>7919.76</v>
      </c>
      <c r="F31" s="52">
        <f t="shared" si="0"/>
        <v>103.46527733323229</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354299.11000000004</v>
      </c>
      <c r="E50" s="51">
        <f>E51+E54+E59+E62+E65+E68+E71+E74+E77</f>
        <v>315824.67</v>
      </c>
      <c r="F50" s="52">
        <f t="shared" si="0"/>
        <v>89.14068962803772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353255.91000000003</v>
      </c>
      <c r="E59" s="51">
        <f t="shared" si="12"/>
        <v>312941.76</v>
      </c>
      <c r="F59" s="52">
        <f t="shared" si="0"/>
        <v>88.587834241754081</v>
      </c>
    </row>
    <row r="60" spans="1:6" ht="24" x14ac:dyDescent="0.2">
      <c r="A60" s="53">
        <v>6331</v>
      </c>
      <c r="B60" s="86" t="s">
        <v>166</v>
      </c>
      <c r="C60" s="50" t="s">
        <v>167</v>
      </c>
      <c r="D60" s="242">
        <v>233041.2</v>
      </c>
      <c r="E60" s="242">
        <v>302441.76</v>
      </c>
      <c r="F60" s="52">
        <f t="shared" si="0"/>
        <v>129.78038218134819</v>
      </c>
    </row>
    <row r="61" spans="1:6" ht="24" x14ac:dyDescent="0.2">
      <c r="A61" s="53">
        <v>6332</v>
      </c>
      <c r="B61" s="86" t="s">
        <v>168</v>
      </c>
      <c r="C61" s="50" t="s">
        <v>169</v>
      </c>
      <c r="D61" s="242">
        <v>120214.71</v>
      </c>
      <c r="E61" s="242">
        <v>10500</v>
      </c>
      <c r="F61" s="52">
        <f t="shared" si="0"/>
        <v>8.7343720248545278</v>
      </c>
    </row>
    <row r="62" spans="1:6" ht="12.75" customHeight="1" x14ac:dyDescent="0.2">
      <c r="A62" s="53">
        <v>634</v>
      </c>
      <c r="B62" s="85" t="s">
        <v>170</v>
      </c>
      <c r="C62" s="50" t="s">
        <v>171</v>
      </c>
      <c r="D62" s="51">
        <f t="shared" ref="D62:E62" si="13">SUM(D63:D64)</f>
        <v>0</v>
      </c>
      <c r="E62" s="51">
        <f t="shared" si="13"/>
        <v>522.85</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522.85</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1043.2</v>
      </c>
      <c r="E68" s="51">
        <f t="shared" si="15"/>
        <v>2360.06</v>
      </c>
      <c r="F68" s="52">
        <f t="shared" si="0"/>
        <v>226.23274539877301</v>
      </c>
    </row>
    <row r="69" spans="1:6" ht="12.75" customHeight="1" x14ac:dyDescent="0.2">
      <c r="A69" s="53" t="s">
        <v>184</v>
      </c>
      <c r="B69" s="85" t="s">
        <v>185</v>
      </c>
      <c r="C69" s="50" t="s">
        <v>184</v>
      </c>
      <c r="D69" s="242">
        <v>1043.2</v>
      </c>
      <c r="E69" s="242">
        <v>2360.06</v>
      </c>
      <c r="F69" s="52">
        <f t="shared" si="0"/>
        <v>226.23274539877301</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45947.649999999994</v>
      </c>
      <c r="E82" s="51">
        <f t="shared" si="19"/>
        <v>39086.890000000007</v>
      </c>
      <c r="F82" s="52">
        <f t="shared" si="0"/>
        <v>85.068311437037607</v>
      </c>
    </row>
    <row r="83" spans="1:6" ht="12.75" customHeight="1" x14ac:dyDescent="0.2">
      <c r="A83" s="53">
        <v>641</v>
      </c>
      <c r="B83" s="85" t="s">
        <v>212</v>
      </c>
      <c r="C83" s="50" t="s">
        <v>213</v>
      </c>
      <c r="D83" s="51">
        <f t="shared" ref="D83:E83" si="20">SUM(D84:D90)</f>
        <v>3.84</v>
      </c>
      <c r="E83" s="51">
        <f t="shared" si="20"/>
        <v>7.36</v>
      </c>
      <c r="F83" s="52">
        <f t="shared" si="0"/>
        <v>191.66666666666669</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3.84</v>
      </c>
      <c r="E85" s="242">
        <v>7.36</v>
      </c>
      <c r="F85" s="52">
        <f t="shared" si="0"/>
        <v>191.66666666666669</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45943.81</v>
      </c>
      <c r="E91" s="51">
        <f t="shared" si="21"/>
        <v>39079.530000000006</v>
      </c>
      <c r="F91" s="52">
        <f t="shared" si="0"/>
        <v>85.059401908548736</v>
      </c>
    </row>
    <row r="92" spans="1:6" ht="12.75" customHeight="1" x14ac:dyDescent="0.2">
      <c r="A92" s="53">
        <v>6421</v>
      </c>
      <c r="B92" s="85" t="s">
        <v>230</v>
      </c>
      <c r="C92" s="50" t="s">
        <v>231</v>
      </c>
      <c r="D92" s="242">
        <v>916.72</v>
      </c>
      <c r="E92" s="242">
        <v>1192.97</v>
      </c>
      <c r="F92" s="52">
        <f t="shared" si="0"/>
        <v>130.13461034994327</v>
      </c>
    </row>
    <row r="93" spans="1:6" ht="12.75" customHeight="1" x14ac:dyDescent="0.2">
      <c r="A93" s="53">
        <v>6422</v>
      </c>
      <c r="B93" s="85" t="s">
        <v>232</v>
      </c>
      <c r="C93" s="50" t="s">
        <v>233</v>
      </c>
      <c r="D93" s="242">
        <v>44078.52</v>
      </c>
      <c r="E93" s="242">
        <v>37797.480000000003</v>
      </c>
      <c r="F93" s="52">
        <f t="shared" si="0"/>
        <v>85.750338259996042</v>
      </c>
    </row>
    <row r="94" spans="1:6" ht="12.75" customHeight="1" x14ac:dyDescent="0.2">
      <c r="A94" s="53">
        <v>6423</v>
      </c>
      <c r="B94" s="85" t="s">
        <v>234</v>
      </c>
      <c r="C94" s="50" t="s">
        <v>235</v>
      </c>
      <c r="D94" s="242">
        <v>302.61</v>
      </c>
      <c r="E94" s="242">
        <v>8.64</v>
      </c>
      <c r="F94" s="52">
        <f t="shared" si="0"/>
        <v>2.855160107068504</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645.96</v>
      </c>
      <c r="E97" s="242">
        <v>80.44</v>
      </c>
      <c r="F97" s="52">
        <f t="shared" si="0"/>
        <v>12.452783454083843</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173107.44</v>
      </c>
      <c r="E106" s="51">
        <f t="shared" si="23"/>
        <v>199986.78</v>
      </c>
      <c r="F106" s="52">
        <f t="shared" si="0"/>
        <v>115.52754751615528</v>
      </c>
    </row>
    <row r="107" spans="1:6" ht="12.75" customHeight="1" x14ac:dyDescent="0.2">
      <c r="A107" s="53">
        <v>651</v>
      </c>
      <c r="B107" s="85" t="s">
        <v>260</v>
      </c>
      <c r="C107" s="50" t="s">
        <v>261</v>
      </c>
      <c r="D107" s="51">
        <f t="shared" ref="D107:E107" si="24">SUM(D108:D111)</f>
        <v>44.77</v>
      </c>
      <c r="E107" s="51">
        <f t="shared" si="24"/>
        <v>15.69</v>
      </c>
      <c r="F107" s="52">
        <f t="shared" si="0"/>
        <v>35.04578959124413</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44.77</v>
      </c>
      <c r="E111" s="242">
        <v>15.69</v>
      </c>
      <c r="F111" s="52">
        <f t="shared" si="0"/>
        <v>35.04578959124413</v>
      </c>
    </row>
    <row r="112" spans="1:6" ht="12.75" customHeight="1" x14ac:dyDescent="0.2">
      <c r="A112" s="53">
        <v>652</v>
      </c>
      <c r="B112" s="85" t="s">
        <v>270</v>
      </c>
      <c r="C112" s="50" t="s">
        <v>271</v>
      </c>
      <c r="D112" s="51">
        <f t="shared" ref="D112:E112" si="25">SUM(D113:D119)</f>
        <v>110742.75</v>
      </c>
      <c r="E112" s="51">
        <f t="shared" si="25"/>
        <v>150213.47</v>
      </c>
      <c r="F112" s="52">
        <f t="shared" si="0"/>
        <v>135.64180950897463</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2902.09</v>
      </c>
      <c r="E115" s="242">
        <v>2363.5500000000002</v>
      </c>
      <c r="F115" s="52">
        <f t="shared" si="0"/>
        <v>81.443028989452429</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107840.66</v>
      </c>
      <c r="E117" s="242">
        <v>147849.92000000001</v>
      </c>
      <c r="F117" s="52">
        <f t="shared" si="0"/>
        <v>137.10034786508169</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62319.92</v>
      </c>
      <c r="E120" s="51">
        <f t="shared" si="26"/>
        <v>49757.619999999995</v>
      </c>
      <c r="F120" s="52">
        <f t="shared" si="0"/>
        <v>79.842239848831625</v>
      </c>
    </row>
    <row r="121" spans="1:6" ht="12.75" customHeight="1" x14ac:dyDescent="0.2">
      <c r="A121" s="53">
        <v>6531</v>
      </c>
      <c r="B121" s="85" t="s">
        <v>288</v>
      </c>
      <c r="C121" s="50" t="s">
        <v>289</v>
      </c>
      <c r="D121" s="242">
        <v>12713.92</v>
      </c>
      <c r="E121" s="242">
        <v>551.20000000000005</v>
      </c>
      <c r="F121" s="52">
        <f t="shared" si="0"/>
        <v>4.3354056026780103</v>
      </c>
    </row>
    <row r="122" spans="1:6" ht="12.75" customHeight="1" x14ac:dyDescent="0.2">
      <c r="A122" s="53">
        <v>6532</v>
      </c>
      <c r="B122" s="85" t="s">
        <v>290</v>
      </c>
      <c r="C122" s="50" t="s">
        <v>291</v>
      </c>
      <c r="D122" s="242">
        <v>49606</v>
      </c>
      <c r="E122" s="242">
        <v>49206.42</v>
      </c>
      <c r="F122" s="52">
        <f t="shared" si="0"/>
        <v>99.194492601701398</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10450.31</v>
      </c>
      <c r="E124" s="51">
        <f t="shared" si="27"/>
        <v>15627.39</v>
      </c>
      <c r="F124" s="52">
        <f t="shared" si="0"/>
        <v>149.53996580005762</v>
      </c>
    </row>
    <row r="125" spans="1:6" ht="12.75" customHeight="1" x14ac:dyDescent="0.2">
      <c r="A125" s="53">
        <v>661</v>
      </c>
      <c r="B125" s="86" t="s">
        <v>296</v>
      </c>
      <c r="C125" s="50" t="s">
        <v>297</v>
      </c>
      <c r="D125" s="51">
        <f t="shared" ref="D125:E125" si="28">SUM(D126:D127)</f>
        <v>10450.31</v>
      </c>
      <c r="E125" s="51">
        <f t="shared" si="28"/>
        <v>9969.1</v>
      </c>
      <c r="F125" s="52">
        <f t="shared" si="0"/>
        <v>95.395256217279695</v>
      </c>
    </row>
    <row r="126" spans="1:6" ht="12.75" customHeight="1" x14ac:dyDescent="0.2">
      <c r="A126" s="53">
        <v>6614</v>
      </c>
      <c r="B126" s="86" t="s">
        <v>298</v>
      </c>
      <c r="C126" s="50" t="s">
        <v>299</v>
      </c>
      <c r="D126" s="242">
        <v>10450.31</v>
      </c>
      <c r="E126" s="242">
        <v>9969.1</v>
      </c>
      <c r="F126" s="52">
        <f t="shared" si="0"/>
        <v>95.395256217279695</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5658.29</v>
      </c>
      <c r="F128" s="52" t="str">
        <f t="shared" si="0"/>
        <v>-</v>
      </c>
    </row>
    <row r="129" spans="1:6" ht="12.75" customHeight="1" x14ac:dyDescent="0.2">
      <c r="A129" s="53">
        <v>6631</v>
      </c>
      <c r="B129" s="86" t="s">
        <v>304</v>
      </c>
      <c r="C129" s="50" t="s">
        <v>305</v>
      </c>
      <c r="D129" s="242">
        <v>0</v>
      </c>
      <c r="E129" s="242">
        <v>5658.29</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159</v>
      </c>
      <c r="F139" s="52" t="str">
        <f t="shared" si="31"/>
        <v>-</v>
      </c>
    </row>
    <row r="140" spans="1:6" ht="12.75" customHeight="1" x14ac:dyDescent="0.2">
      <c r="A140" s="53">
        <v>681</v>
      </c>
      <c r="B140" s="85" t="s">
        <v>326</v>
      </c>
      <c r="C140" s="50" t="s">
        <v>327</v>
      </c>
      <c r="D140" s="51">
        <f t="shared" ref="D140:E140" si="34">SUM(D141:D149)</f>
        <v>0</v>
      </c>
      <c r="E140" s="51">
        <f t="shared" si="34"/>
        <v>159</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159</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1200561.29</v>
      </c>
      <c r="E151" s="51">
        <f t="shared" si="35"/>
        <v>1304144.97</v>
      </c>
      <c r="F151" s="52">
        <f t="shared" si="31"/>
        <v>108.62793768737953</v>
      </c>
    </row>
    <row r="152" spans="1:6" ht="12.75" customHeight="1" x14ac:dyDescent="0.2">
      <c r="A152" s="53">
        <v>31</v>
      </c>
      <c r="B152" s="85" t="s">
        <v>349</v>
      </c>
      <c r="C152" s="50" t="s">
        <v>350</v>
      </c>
      <c r="D152" s="51">
        <f t="shared" ref="D152:E152" si="36">D153+D158+D159</f>
        <v>385077.79</v>
      </c>
      <c r="E152" s="51">
        <f t="shared" si="36"/>
        <v>395854.81</v>
      </c>
      <c r="F152" s="52">
        <f t="shared" si="31"/>
        <v>102.79866049922018</v>
      </c>
    </row>
    <row r="153" spans="1:6" ht="12.75" customHeight="1" x14ac:dyDescent="0.2">
      <c r="A153" s="53">
        <v>311</v>
      </c>
      <c r="B153" s="85" t="s">
        <v>351</v>
      </c>
      <c r="C153" s="50" t="s">
        <v>352</v>
      </c>
      <c r="D153" s="51">
        <f t="shared" ref="D153:E153" si="37">SUM(D154:D157)</f>
        <v>306904.03999999998</v>
      </c>
      <c r="E153" s="51">
        <f t="shared" si="37"/>
        <v>313862.93</v>
      </c>
      <c r="F153" s="52">
        <f t="shared" si="31"/>
        <v>102.26744815741102</v>
      </c>
    </row>
    <row r="154" spans="1:6" ht="12.75" customHeight="1" x14ac:dyDescent="0.2">
      <c r="A154" s="53">
        <v>3111</v>
      </c>
      <c r="B154" s="85" t="s">
        <v>353</v>
      </c>
      <c r="C154" s="50" t="s">
        <v>354</v>
      </c>
      <c r="D154" s="242">
        <v>306904.03999999998</v>
      </c>
      <c r="E154" s="242">
        <v>313862.93</v>
      </c>
      <c r="F154" s="52">
        <f t="shared" si="31"/>
        <v>102.26744815741102</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29530.82</v>
      </c>
      <c r="E158" s="242">
        <v>35047.99</v>
      </c>
      <c r="F158" s="52">
        <f t="shared" si="31"/>
        <v>118.68275245997233</v>
      </c>
    </row>
    <row r="159" spans="1:6" ht="12.75" customHeight="1" x14ac:dyDescent="0.2">
      <c r="A159" s="53">
        <v>313</v>
      </c>
      <c r="B159" s="85" t="s">
        <v>363</v>
      </c>
      <c r="C159" s="50" t="s">
        <v>364</v>
      </c>
      <c r="D159" s="51">
        <f t="shared" ref="D159:E159" si="38">SUM(D160:D162)</f>
        <v>48642.93</v>
      </c>
      <c r="E159" s="51">
        <f t="shared" si="38"/>
        <v>46943.89</v>
      </c>
      <c r="F159" s="52">
        <f t="shared" si="31"/>
        <v>96.507118300645118</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48642.93</v>
      </c>
      <c r="E161" s="242">
        <v>46943.89</v>
      </c>
      <c r="F161" s="52">
        <f t="shared" si="31"/>
        <v>96.507118300645118</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463442.96</v>
      </c>
      <c r="E163" s="51">
        <f t="shared" si="39"/>
        <v>524284.36999999988</v>
      </c>
      <c r="F163" s="52">
        <f t="shared" si="31"/>
        <v>113.12813339531576</v>
      </c>
    </row>
    <row r="164" spans="1:6" ht="12.75" customHeight="1" x14ac:dyDescent="0.2">
      <c r="A164" s="53">
        <v>321</v>
      </c>
      <c r="B164" s="85" t="s">
        <v>372</v>
      </c>
      <c r="C164" s="50" t="s">
        <v>373</v>
      </c>
      <c r="D164" s="51">
        <f t="shared" ref="D164:E164" si="40">SUM(D165:D168)</f>
        <v>21234.400000000001</v>
      </c>
      <c r="E164" s="51">
        <f t="shared" si="40"/>
        <v>20542.419999999998</v>
      </c>
      <c r="F164" s="52">
        <f t="shared" si="31"/>
        <v>96.741231209735133</v>
      </c>
    </row>
    <row r="165" spans="1:6" ht="12.75" customHeight="1" x14ac:dyDescent="0.2">
      <c r="A165" s="53">
        <v>3211</v>
      </c>
      <c r="B165" s="85" t="s">
        <v>374</v>
      </c>
      <c r="C165" s="50" t="s">
        <v>375</v>
      </c>
      <c r="D165" s="242">
        <v>4512.04</v>
      </c>
      <c r="E165" s="242">
        <v>6546.69</v>
      </c>
      <c r="F165" s="52">
        <f t="shared" si="31"/>
        <v>145.09379349473852</v>
      </c>
    </row>
    <row r="166" spans="1:6" ht="12.75" customHeight="1" x14ac:dyDescent="0.2">
      <c r="A166" s="53">
        <v>3212</v>
      </c>
      <c r="B166" s="85" t="s">
        <v>376</v>
      </c>
      <c r="C166" s="50" t="s">
        <v>377</v>
      </c>
      <c r="D166" s="242">
        <v>7329.91</v>
      </c>
      <c r="E166" s="242">
        <v>8581.4500000000007</v>
      </c>
      <c r="F166" s="52">
        <f t="shared" si="31"/>
        <v>117.07442519758089</v>
      </c>
    </row>
    <row r="167" spans="1:6" ht="12.75" customHeight="1" x14ac:dyDescent="0.2">
      <c r="A167" s="53">
        <v>3213</v>
      </c>
      <c r="B167" s="85" t="s">
        <v>378</v>
      </c>
      <c r="C167" s="50" t="s">
        <v>379</v>
      </c>
      <c r="D167" s="242">
        <v>9392.4500000000007</v>
      </c>
      <c r="E167" s="242">
        <v>5414.28</v>
      </c>
      <c r="F167" s="52">
        <f t="shared" si="31"/>
        <v>57.6450233964514</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82667.149999999994</v>
      </c>
      <c r="E169" s="51">
        <f t="shared" si="41"/>
        <v>96904.62000000001</v>
      </c>
      <c r="F169" s="52">
        <f t="shared" si="31"/>
        <v>117.22264527082405</v>
      </c>
    </row>
    <row r="170" spans="1:6" ht="12.75" customHeight="1" x14ac:dyDescent="0.2">
      <c r="A170" s="53">
        <v>3221</v>
      </c>
      <c r="B170" s="85" t="s">
        <v>384</v>
      </c>
      <c r="C170" s="50" t="s">
        <v>385</v>
      </c>
      <c r="D170" s="242">
        <v>9093.3799999999992</v>
      </c>
      <c r="E170" s="242">
        <v>11672.86</v>
      </c>
      <c r="F170" s="52">
        <f t="shared" si="31"/>
        <v>128.36656996628318</v>
      </c>
    </row>
    <row r="171" spans="1:6" ht="12.75" customHeight="1" x14ac:dyDescent="0.2">
      <c r="A171" s="53">
        <v>3222</v>
      </c>
      <c r="B171" s="85" t="s">
        <v>386</v>
      </c>
      <c r="C171" s="50" t="s">
        <v>387</v>
      </c>
      <c r="D171" s="242">
        <v>10373.200000000001</v>
      </c>
      <c r="E171" s="242">
        <v>14773.42</v>
      </c>
      <c r="F171" s="52">
        <f t="shared" si="31"/>
        <v>142.41911849766706</v>
      </c>
    </row>
    <row r="172" spans="1:6" ht="12.75" customHeight="1" x14ac:dyDescent="0.2">
      <c r="A172" s="53">
        <v>3223</v>
      </c>
      <c r="B172" s="85" t="s">
        <v>388</v>
      </c>
      <c r="C172" s="50" t="s">
        <v>389</v>
      </c>
      <c r="D172" s="242">
        <v>48840.44</v>
      </c>
      <c r="E172" s="242">
        <v>50231.35</v>
      </c>
      <c r="F172" s="52">
        <f t="shared" si="31"/>
        <v>102.84786541644588</v>
      </c>
    </row>
    <row r="173" spans="1:6" ht="12.75" customHeight="1" x14ac:dyDescent="0.2">
      <c r="A173" s="53">
        <v>3224</v>
      </c>
      <c r="B173" s="85" t="s">
        <v>390</v>
      </c>
      <c r="C173" s="50" t="s">
        <v>391</v>
      </c>
      <c r="D173" s="242">
        <v>5908.08</v>
      </c>
      <c r="E173" s="242">
        <v>8432.67</v>
      </c>
      <c r="F173" s="52">
        <f t="shared" si="31"/>
        <v>142.73114108136653</v>
      </c>
    </row>
    <row r="174" spans="1:6" ht="12.75" customHeight="1" x14ac:dyDescent="0.2">
      <c r="A174" s="53">
        <v>3225</v>
      </c>
      <c r="B174" s="85" t="s">
        <v>392</v>
      </c>
      <c r="C174" s="50" t="s">
        <v>393</v>
      </c>
      <c r="D174" s="242">
        <v>7357.62</v>
      </c>
      <c r="E174" s="242">
        <v>8735.2199999999993</v>
      </c>
      <c r="F174" s="52">
        <f t="shared" si="31"/>
        <v>118.72344589690687</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1094.43</v>
      </c>
      <c r="E176" s="242">
        <v>3059.1</v>
      </c>
      <c r="F176" s="52">
        <f t="shared" si="31"/>
        <v>279.51536416216658</v>
      </c>
    </row>
    <row r="177" spans="1:6" ht="12.75" customHeight="1" x14ac:dyDescent="0.2">
      <c r="A177" s="53">
        <v>323</v>
      </c>
      <c r="B177" s="85" t="s">
        <v>398</v>
      </c>
      <c r="C177" s="50" t="s">
        <v>399</v>
      </c>
      <c r="D177" s="51">
        <f t="shared" ref="D177:E177" si="42">SUM(D178:D186)</f>
        <v>262352.96000000002</v>
      </c>
      <c r="E177" s="51">
        <f t="shared" si="42"/>
        <v>278478.09999999992</v>
      </c>
      <c r="F177" s="52">
        <f t="shared" si="31"/>
        <v>106.14635337066518</v>
      </c>
    </row>
    <row r="178" spans="1:6" ht="12.75" customHeight="1" x14ac:dyDescent="0.2">
      <c r="A178" s="53">
        <v>3231</v>
      </c>
      <c r="B178" s="85" t="s">
        <v>400</v>
      </c>
      <c r="C178" s="50" t="s">
        <v>401</v>
      </c>
      <c r="D178" s="242">
        <v>11289.91</v>
      </c>
      <c r="E178" s="242">
        <v>15468.65</v>
      </c>
      <c r="F178" s="52">
        <f t="shared" si="31"/>
        <v>137.01304970544496</v>
      </c>
    </row>
    <row r="179" spans="1:6" ht="12.75" customHeight="1" x14ac:dyDescent="0.2">
      <c r="A179" s="53">
        <v>3232</v>
      </c>
      <c r="B179" s="85" t="s">
        <v>402</v>
      </c>
      <c r="C179" s="50" t="s">
        <v>403</v>
      </c>
      <c r="D179" s="242">
        <v>94446.12</v>
      </c>
      <c r="E179" s="242">
        <v>108839.55</v>
      </c>
      <c r="F179" s="52">
        <f t="shared" si="31"/>
        <v>115.23983198039265</v>
      </c>
    </row>
    <row r="180" spans="1:6" ht="12.75" customHeight="1" x14ac:dyDescent="0.2">
      <c r="A180" s="53">
        <v>3233</v>
      </c>
      <c r="B180" s="85" t="s">
        <v>404</v>
      </c>
      <c r="C180" s="50" t="s">
        <v>405</v>
      </c>
      <c r="D180" s="242">
        <v>22635.599999999999</v>
      </c>
      <c r="E180" s="242">
        <v>22237.919999999998</v>
      </c>
      <c r="F180" s="52">
        <f t="shared" si="31"/>
        <v>98.243121454699676</v>
      </c>
    </row>
    <row r="181" spans="1:6" ht="12.75" customHeight="1" x14ac:dyDescent="0.2">
      <c r="A181" s="53">
        <v>3234</v>
      </c>
      <c r="B181" s="85" t="s">
        <v>406</v>
      </c>
      <c r="C181" s="50" t="s">
        <v>407</v>
      </c>
      <c r="D181" s="242">
        <v>27607.08</v>
      </c>
      <c r="E181" s="242">
        <v>23899.55</v>
      </c>
      <c r="F181" s="52">
        <f t="shared" si="31"/>
        <v>86.570365283108529</v>
      </c>
    </row>
    <row r="182" spans="1:6" ht="12.75" customHeight="1" x14ac:dyDescent="0.2">
      <c r="A182" s="53">
        <v>3235</v>
      </c>
      <c r="B182" s="85" t="s">
        <v>408</v>
      </c>
      <c r="C182" s="50" t="s">
        <v>409</v>
      </c>
      <c r="D182" s="242">
        <v>1696.03</v>
      </c>
      <c r="E182" s="242">
        <v>2384.0100000000002</v>
      </c>
      <c r="F182" s="52">
        <f t="shared" si="31"/>
        <v>140.56414096448768</v>
      </c>
    </row>
    <row r="183" spans="1:6" ht="12.75" customHeight="1" x14ac:dyDescent="0.2">
      <c r="A183" s="53">
        <v>3236</v>
      </c>
      <c r="B183" s="85" t="s">
        <v>410</v>
      </c>
      <c r="C183" s="50" t="s">
        <v>411</v>
      </c>
      <c r="D183" s="242">
        <v>2943.32</v>
      </c>
      <c r="E183" s="242">
        <v>4298.46</v>
      </c>
      <c r="F183" s="52">
        <f t="shared" si="31"/>
        <v>146.04120516967234</v>
      </c>
    </row>
    <row r="184" spans="1:6" ht="12.75" customHeight="1" x14ac:dyDescent="0.2">
      <c r="A184" s="53">
        <v>3237</v>
      </c>
      <c r="B184" s="85" t="s">
        <v>412</v>
      </c>
      <c r="C184" s="50" t="s">
        <v>413</v>
      </c>
      <c r="D184" s="242">
        <v>96563.77</v>
      </c>
      <c r="E184" s="242">
        <v>90188.81</v>
      </c>
      <c r="F184" s="52">
        <f t="shared" si="31"/>
        <v>93.398186504110186</v>
      </c>
    </row>
    <row r="185" spans="1:6" ht="12.75" customHeight="1" x14ac:dyDescent="0.2">
      <c r="A185" s="53">
        <v>3238</v>
      </c>
      <c r="B185" s="85" t="s">
        <v>414</v>
      </c>
      <c r="C185" s="50" t="s">
        <v>415</v>
      </c>
      <c r="D185" s="242">
        <v>190.52</v>
      </c>
      <c r="E185" s="242">
        <v>106.79</v>
      </c>
      <c r="F185" s="52">
        <f t="shared" si="31"/>
        <v>56.051858072643292</v>
      </c>
    </row>
    <row r="186" spans="1:6" ht="12.75" customHeight="1" x14ac:dyDescent="0.2">
      <c r="A186" s="53">
        <v>3239</v>
      </c>
      <c r="B186" s="85" t="s">
        <v>416</v>
      </c>
      <c r="C186" s="50" t="s">
        <v>417</v>
      </c>
      <c r="D186" s="242">
        <v>4980.6099999999997</v>
      </c>
      <c r="E186" s="242">
        <v>11054.36</v>
      </c>
      <c r="F186" s="52">
        <f t="shared" si="31"/>
        <v>221.94791401053288</v>
      </c>
    </row>
    <row r="187" spans="1:6" ht="12.75" customHeight="1" x14ac:dyDescent="0.2">
      <c r="A187" s="53">
        <v>324</v>
      </c>
      <c r="B187" s="85" t="s">
        <v>418</v>
      </c>
      <c r="C187" s="50" t="s">
        <v>419</v>
      </c>
      <c r="D187" s="242">
        <v>0</v>
      </c>
      <c r="E187" s="242">
        <v>361.01</v>
      </c>
      <c r="F187" s="52" t="str">
        <f t="shared" si="31"/>
        <v>-</v>
      </c>
    </row>
    <row r="188" spans="1:6" ht="12.75" customHeight="1" x14ac:dyDescent="0.2">
      <c r="A188" s="53">
        <v>329</v>
      </c>
      <c r="B188" s="85" t="s">
        <v>420</v>
      </c>
      <c r="C188" s="50" t="s">
        <v>421</v>
      </c>
      <c r="D188" s="51">
        <f t="shared" ref="D188:E188" si="43">SUM(D189:D195)</f>
        <v>97188.450000000012</v>
      </c>
      <c r="E188" s="51">
        <f t="shared" si="43"/>
        <v>127998.22</v>
      </c>
      <c r="F188" s="52">
        <f t="shared" si="31"/>
        <v>131.70106118576845</v>
      </c>
    </row>
    <row r="189" spans="1:6" ht="12.75" customHeight="1" x14ac:dyDescent="0.2">
      <c r="A189" s="53">
        <v>3291</v>
      </c>
      <c r="B189" s="232" t="s">
        <v>422</v>
      </c>
      <c r="C189" s="50" t="s">
        <v>423</v>
      </c>
      <c r="D189" s="242">
        <v>27465.88</v>
      </c>
      <c r="E189" s="242">
        <v>26499.37</v>
      </c>
      <c r="F189" s="52">
        <f t="shared" si="31"/>
        <v>96.481052127221119</v>
      </c>
    </row>
    <row r="190" spans="1:6" ht="12.75" customHeight="1" x14ac:dyDescent="0.2">
      <c r="A190" s="53">
        <v>3292</v>
      </c>
      <c r="B190" s="85" t="s">
        <v>424</v>
      </c>
      <c r="C190" s="50" t="s">
        <v>425</v>
      </c>
      <c r="D190" s="242">
        <v>2091.75</v>
      </c>
      <c r="E190" s="242">
        <v>2185.84</v>
      </c>
      <c r="F190" s="52">
        <f t="shared" si="31"/>
        <v>104.49814748416399</v>
      </c>
    </row>
    <row r="191" spans="1:6" ht="12.75" customHeight="1" x14ac:dyDescent="0.2">
      <c r="A191" s="53">
        <v>3293</v>
      </c>
      <c r="B191" s="85" t="s">
        <v>426</v>
      </c>
      <c r="C191" s="50" t="s">
        <v>427</v>
      </c>
      <c r="D191" s="242">
        <v>9028.77</v>
      </c>
      <c r="E191" s="242">
        <v>9540.26</v>
      </c>
      <c r="F191" s="52">
        <f t="shared" si="31"/>
        <v>105.6651127451469</v>
      </c>
    </row>
    <row r="192" spans="1:6" ht="12.75" customHeight="1" x14ac:dyDescent="0.2">
      <c r="A192" s="53">
        <v>3294</v>
      </c>
      <c r="B192" s="85" t="s">
        <v>428</v>
      </c>
      <c r="C192" s="50" t="s">
        <v>429</v>
      </c>
      <c r="D192" s="242">
        <v>3399.21</v>
      </c>
      <c r="E192" s="242">
        <v>3000</v>
      </c>
      <c r="F192" s="52">
        <f t="shared" si="31"/>
        <v>88.25580061249525</v>
      </c>
    </row>
    <row r="193" spans="1:6" ht="12.75" customHeight="1" x14ac:dyDescent="0.2">
      <c r="A193" s="53">
        <v>3295</v>
      </c>
      <c r="B193" s="85" t="s">
        <v>430</v>
      </c>
      <c r="C193" s="50" t="s">
        <v>431</v>
      </c>
      <c r="D193" s="242">
        <v>2628.66</v>
      </c>
      <c r="E193" s="242">
        <v>2230.66</v>
      </c>
      <c r="F193" s="52">
        <f t="shared" si="31"/>
        <v>84.859205831107857</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52574.18</v>
      </c>
      <c r="E195" s="242">
        <v>84542.09</v>
      </c>
      <c r="F195" s="52">
        <f t="shared" si="31"/>
        <v>160.80534208997648</v>
      </c>
    </row>
    <row r="196" spans="1:6" ht="12.75" customHeight="1" x14ac:dyDescent="0.2">
      <c r="A196" s="53">
        <v>34</v>
      </c>
      <c r="B196" s="232" t="s">
        <v>436</v>
      </c>
      <c r="C196" s="50" t="s">
        <v>437</v>
      </c>
      <c r="D196" s="51">
        <f t="shared" ref="D196:E196" si="44">D197+D202+D210</f>
        <v>4467.9999999999991</v>
      </c>
      <c r="E196" s="51">
        <f t="shared" si="44"/>
        <v>4736.6000000000004</v>
      </c>
      <c r="F196" s="52">
        <f t="shared" si="31"/>
        <v>106.01163831692035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4467.9999999999991</v>
      </c>
      <c r="E210" s="51">
        <f t="shared" si="47"/>
        <v>4736.6000000000004</v>
      </c>
      <c r="F210" s="52">
        <f t="shared" si="31"/>
        <v>106.01163831692035</v>
      </c>
    </row>
    <row r="211" spans="1:6" ht="12.75" customHeight="1" x14ac:dyDescent="0.2">
      <c r="A211" s="53">
        <v>3431</v>
      </c>
      <c r="B211" s="232" t="s">
        <v>466</v>
      </c>
      <c r="C211" s="50" t="s">
        <v>467</v>
      </c>
      <c r="D211" s="242">
        <v>4207.91</v>
      </c>
      <c r="E211" s="242">
        <v>4670.7700000000004</v>
      </c>
      <c r="F211" s="52">
        <f t="shared" si="31"/>
        <v>110.999759975855</v>
      </c>
    </row>
    <row r="212" spans="1:6" ht="12.75" customHeight="1" x14ac:dyDescent="0.2">
      <c r="A212" s="53">
        <v>3432</v>
      </c>
      <c r="B212" s="85" t="s">
        <v>468</v>
      </c>
      <c r="C212" s="50" t="s">
        <v>469</v>
      </c>
      <c r="D212" s="242">
        <v>50.86</v>
      </c>
      <c r="E212" s="242">
        <v>0.14000000000000001</v>
      </c>
      <c r="F212" s="52">
        <f t="shared" si="31"/>
        <v>0.27526543452615021</v>
      </c>
    </row>
    <row r="213" spans="1:6" ht="12.75" customHeight="1" x14ac:dyDescent="0.2">
      <c r="A213" s="53">
        <v>3433</v>
      </c>
      <c r="B213" s="85" t="s">
        <v>470</v>
      </c>
      <c r="C213" s="50" t="s">
        <v>471</v>
      </c>
      <c r="D213" s="242">
        <v>209.23</v>
      </c>
      <c r="E213" s="242">
        <v>65.69</v>
      </c>
      <c r="F213" s="52">
        <f t="shared" si="31"/>
        <v>31.396071309085695</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15467.81</v>
      </c>
      <c r="E215" s="51">
        <f t="shared" si="48"/>
        <v>20534.599999999999</v>
      </c>
      <c r="F215" s="52">
        <f t="shared" si="31"/>
        <v>132.75699662718898</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15467.81</v>
      </c>
      <c r="E219" s="51">
        <f t="shared" si="50"/>
        <v>20534.599999999999</v>
      </c>
      <c r="F219" s="52">
        <f t="shared" si="31"/>
        <v>132.75699662718898</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15467.81</v>
      </c>
      <c r="E222" s="242">
        <v>20534.599999999999</v>
      </c>
      <c r="F222" s="52">
        <f t="shared" si="31"/>
        <v>132.75699662718898</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57389.62</v>
      </c>
      <c r="E224" s="51">
        <f t="shared" si="51"/>
        <v>62721.65</v>
      </c>
      <c r="F224" s="52">
        <f t="shared" ref="F224:F235" si="52">IF(D224&lt;&gt;0,IF(E224/D224&gt;=100,"&gt;&gt;100",E224/D224*100),"-")</f>
        <v>109.29093100808124</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12463.29</v>
      </c>
      <c r="E231" s="51">
        <f t="shared" si="55"/>
        <v>18867.25</v>
      </c>
      <c r="F231" s="52">
        <f t="shared" si="52"/>
        <v>151.38258036200713</v>
      </c>
    </row>
    <row r="232" spans="1:6" ht="12.75" customHeight="1" x14ac:dyDescent="0.2">
      <c r="A232" s="53">
        <v>3631</v>
      </c>
      <c r="B232" s="85" t="s">
        <v>508</v>
      </c>
      <c r="C232" s="50" t="s">
        <v>509</v>
      </c>
      <c r="D232" s="242">
        <v>3978.59</v>
      </c>
      <c r="E232" s="242">
        <v>2714.76</v>
      </c>
      <c r="F232" s="52">
        <f t="shared" si="52"/>
        <v>68.234223682259298</v>
      </c>
    </row>
    <row r="233" spans="1:6" ht="12.75" customHeight="1" x14ac:dyDescent="0.2">
      <c r="A233" s="53">
        <v>3632</v>
      </c>
      <c r="B233" s="85" t="s">
        <v>510</v>
      </c>
      <c r="C233" s="50" t="s">
        <v>511</v>
      </c>
      <c r="D233" s="242">
        <v>8484.7000000000007</v>
      </c>
      <c r="E233" s="242">
        <v>16152.49</v>
      </c>
      <c r="F233" s="52">
        <f t="shared" si="52"/>
        <v>190.37196365222104</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44926.33</v>
      </c>
      <c r="E236" s="51">
        <f t="shared" si="56"/>
        <v>43854.400000000001</v>
      </c>
      <c r="F236" s="52">
        <f t="shared" ref="F236:F239" si="57">IF(D236&lt;&gt;0,IF(E236/D236&gt;=100,"&gt;&gt;100",E236/D236*100),"-")</f>
        <v>97.614027230802066</v>
      </c>
    </row>
    <row r="237" spans="1:6" ht="12.75" customHeight="1" x14ac:dyDescent="0.2">
      <c r="A237" s="53" t="s">
        <v>518</v>
      </c>
      <c r="B237" s="85" t="s">
        <v>519</v>
      </c>
      <c r="C237" s="50" t="s">
        <v>518</v>
      </c>
      <c r="D237" s="242">
        <v>44926.33</v>
      </c>
      <c r="E237" s="242">
        <v>42886.01</v>
      </c>
      <c r="F237" s="52">
        <f t="shared" si="57"/>
        <v>95.45852064924955</v>
      </c>
    </row>
    <row r="238" spans="1:6" ht="12.75" customHeight="1" x14ac:dyDescent="0.2">
      <c r="A238" s="53" t="s">
        <v>520</v>
      </c>
      <c r="B238" s="85" t="s">
        <v>521</v>
      </c>
      <c r="C238" s="50" t="s">
        <v>520</v>
      </c>
      <c r="D238" s="242">
        <v>0</v>
      </c>
      <c r="E238" s="242">
        <v>968.39</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64921.36</v>
      </c>
      <c r="E252" s="51">
        <f t="shared" si="63"/>
        <v>55468.6</v>
      </c>
      <c r="F252" s="52">
        <f t="shared" ref="F252:F258" si="64">IF(D252&lt;&gt;0,IF(E252/D252&gt;=100,"&gt;&gt;100",E252/D252*100),"-")</f>
        <v>85.439676556375275</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64921.36</v>
      </c>
      <c r="E259" s="51">
        <f t="shared" si="66"/>
        <v>55468.6</v>
      </c>
      <c r="F259" s="52">
        <f t="shared" ref="F259:F262" si="67">IF(D259&lt;&gt;0,IF(E259/D259&gt;=100,"&gt;&gt;100",E259/D259*100),"-")</f>
        <v>85.439676556375275</v>
      </c>
    </row>
    <row r="260" spans="1:6" ht="12.75" customHeight="1" x14ac:dyDescent="0.2">
      <c r="A260" s="53">
        <v>3721</v>
      </c>
      <c r="B260" s="85" t="s">
        <v>560</v>
      </c>
      <c r="C260" s="50" t="s">
        <v>561</v>
      </c>
      <c r="D260" s="242">
        <v>61676.29</v>
      </c>
      <c r="E260" s="242">
        <v>51834.86</v>
      </c>
      <c r="F260" s="52">
        <f t="shared" si="67"/>
        <v>84.043414414193848</v>
      </c>
    </row>
    <row r="261" spans="1:6" ht="12.75" customHeight="1" x14ac:dyDescent="0.2">
      <c r="A261" s="53">
        <v>3722</v>
      </c>
      <c r="B261" s="85" t="s">
        <v>562</v>
      </c>
      <c r="C261" s="50" t="s">
        <v>563</v>
      </c>
      <c r="D261" s="242">
        <v>3245.07</v>
      </c>
      <c r="E261" s="242">
        <v>3633.74</v>
      </c>
      <c r="F261" s="52">
        <f t="shared" si="67"/>
        <v>111.97724548314827</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209793.75</v>
      </c>
      <c r="E263" s="51">
        <f t="shared" si="68"/>
        <v>240544.34</v>
      </c>
      <c r="F263" s="52">
        <f t="shared" ref="F263:F267" si="69">IF(D263&lt;&gt;0,IF(E263/D263&gt;=100,"&gt;&gt;100",E263/D263*100),"-")</f>
        <v>114.65753388744898</v>
      </c>
    </row>
    <row r="264" spans="1:6" ht="12.75" customHeight="1" x14ac:dyDescent="0.2">
      <c r="A264" s="53">
        <v>381</v>
      </c>
      <c r="B264" s="85" t="s">
        <v>568</v>
      </c>
      <c r="C264" s="50" t="s">
        <v>569</v>
      </c>
      <c r="D264" s="51">
        <f t="shared" ref="D264:E264" si="70">SUM(D265:D267)</f>
        <v>138214.43</v>
      </c>
      <c r="E264" s="51">
        <f t="shared" si="70"/>
        <v>143832.88</v>
      </c>
      <c r="F264" s="52">
        <f t="shared" si="69"/>
        <v>104.06502418018148</v>
      </c>
    </row>
    <row r="265" spans="1:6" ht="12.75" customHeight="1" x14ac:dyDescent="0.2">
      <c r="A265" s="53">
        <v>3811</v>
      </c>
      <c r="B265" s="85" t="s">
        <v>570</v>
      </c>
      <c r="C265" s="50" t="s">
        <v>571</v>
      </c>
      <c r="D265" s="242">
        <v>138214.43</v>
      </c>
      <c r="E265" s="242">
        <v>143832.88</v>
      </c>
      <c r="F265" s="52">
        <f t="shared" si="69"/>
        <v>104.06502418018148</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2887.3</v>
      </c>
      <c r="E268" s="51">
        <f t="shared" si="71"/>
        <v>14534.24</v>
      </c>
      <c r="F268" s="52">
        <f t="shared" ref="F268:F272" si="72">IF(D268&lt;&gt;0,IF(E268/D268&gt;=100,"&gt;&gt;100",E268/D268*100),"-")</f>
        <v>503.38516953555217</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2887.3</v>
      </c>
      <c r="E270" s="242">
        <v>14534.24</v>
      </c>
      <c r="F270" s="52">
        <f t="shared" si="72"/>
        <v>503.38516953555217</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7822</v>
      </c>
      <c r="F273" s="52" t="str">
        <f t="shared" ref="F273:F284" si="74">IF(D273&lt;&gt;0,IF(E273/D273&gt;=100,"&gt;&gt;100",E273/D273*100),"-")</f>
        <v>-</v>
      </c>
    </row>
    <row r="274" spans="1:6" ht="12.75" customHeight="1" x14ac:dyDescent="0.2">
      <c r="A274" s="53">
        <v>3831</v>
      </c>
      <c r="B274" s="85" t="s">
        <v>588</v>
      </c>
      <c r="C274" s="50" t="s">
        <v>589</v>
      </c>
      <c r="D274" s="242">
        <v>0</v>
      </c>
      <c r="E274" s="242">
        <v>7822</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68692.02</v>
      </c>
      <c r="E279" s="51">
        <f t="shared" si="75"/>
        <v>74355.22</v>
      </c>
      <c r="F279" s="52">
        <f t="shared" si="74"/>
        <v>108.24433464032649</v>
      </c>
    </row>
    <row r="280" spans="1:6" ht="24" x14ac:dyDescent="0.2">
      <c r="A280" s="53">
        <v>3861</v>
      </c>
      <c r="B280" s="85" t="s">
        <v>599</v>
      </c>
      <c r="C280" s="50" t="s">
        <v>600</v>
      </c>
      <c r="D280" s="242">
        <v>68692.02</v>
      </c>
      <c r="E280" s="242">
        <v>74355.22</v>
      </c>
      <c r="F280" s="52">
        <f t="shared" si="74"/>
        <v>108.24433464032649</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1200561.29</v>
      </c>
      <c r="E289" s="51">
        <f t="shared" si="79"/>
        <v>1304144.97</v>
      </c>
      <c r="F289" s="52">
        <f t="shared" si="76"/>
        <v>108.62793768737953</v>
      </c>
    </row>
    <row r="290" spans="1:6" ht="12.75" customHeight="1" x14ac:dyDescent="0.2">
      <c r="A290" s="53" t="s">
        <v>609</v>
      </c>
      <c r="B290" s="85" t="s">
        <v>620</v>
      </c>
      <c r="C290" s="50" t="s">
        <v>621</v>
      </c>
      <c r="D290" s="51">
        <f>IF(D6&gt;=D289,D6-D289,0)</f>
        <v>215705.36999999988</v>
      </c>
      <c r="E290" s="51">
        <f>IF(E6&gt;=E289,E6-E289,0)</f>
        <v>141873.58999999985</v>
      </c>
      <c r="F290" s="52">
        <f t="shared" si="76"/>
        <v>65.771932335296029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317407.96999999997</v>
      </c>
      <c r="E292" s="242">
        <v>125762.25</v>
      </c>
      <c r="F292" s="52">
        <f t="shared" si="76"/>
        <v>39.621642140870001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800.5</v>
      </c>
      <c r="E294" s="242">
        <v>2259.25</v>
      </c>
      <c r="F294" s="52">
        <f t="shared" si="76"/>
        <v>282.22985633978766</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3113.07</v>
      </c>
      <c r="E298" s="51">
        <f t="shared" si="80"/>
        <v>6594.42</v>
      </c>
      <c r="F298" s="52">
        <f t="shared" ref="F298:F418" si="81">IF(D298&lt;&gt;0,IF(E298/D298&gt;=100,"&gt;&gt;100",E298/D298*100),"-")</f>
        <v>211.83012267632915</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3113.07</v>
      </c>
      <c r="E311" s="51">
        <f t="shared" si="85"/>
        <v>6594.42</v>
      </c>
      <c r="F311" s="52">
        <f t="shared" si="81"/>
        <v>211.83012267632915</v>
      </c>
    </row>
    <row r="312" spans="1:6" ht="12.75" customHeight="1" x14ac:dyDescent="0.2">
      <c r="A312" s="53">
        <v>721</v>
      </c>
      <c r="B312" s="85" t="s">
        <v>663</v>
      </c>
      <c r="C312" s="50" t="s">
        <v>664</v>
      </c>
      <c r="D312" s="51">
        <f t="shared" ref="D312:E312" si="86">SUM(D313:D316)</f>
        <v>3113.07</v>
      </c>
      <c r="E312" s="51">
        <f t="shared" si="86"/>
        <v>6594.42</v>
      </c>
      <c r="F312" s="52">
        <f t="shared" si="81"/>
        <v>211.83012267632915</v>
      </c>
    </row>
    <row r="313" spans="1:6" ht="12.75" customHeight="1" x14ac:dyDescent="0.2">
      <c r="A313" s="53">
        <v>7211</v>
      </c>
      <c r="B313" s="85" t="s">
        <v>665</v>
      </c>
      <c r="C313" s="50" t="s">
        <v>666</v>
      </c>
      <c r="D313" s="242">
        <v>3113.07</v>
      </c>
      <c r="E313" s="242">
        <v>6594.42</v>
      </c>
      <c r="F313" s="52">
        <f t="shared" si="81"/>
        <v>211.83012267632915</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399773.03</v>
      </c>
      <c r="E350" s="51">
        <f t="shared" si="95"/>
        <v>398909.83</v>
      </c>
      <c r="F350" s="52">
        <f t="shared" si="81"/>
        <v>99.784077480164186</v>
      </c>
    </row>
    <row r="351" spans="1:6" ht="12.75" customHeight="1" x14ac:dyDescent="0.2">
      <c r="A351" s="53">
        <v>41</v>
      </c>
      <c r="B351" s="85" t="s">
        <v>741</v>
      </c>
      <c r="C351" s="50" t="s">
        <v>742</v>
      </c>
      <c r="D351" s="51">
        <f t="shared" ref="D351:E351" si="96">D352+D356</f>
        <v>46452.98</v>
      </c>
      <c r="E351" s="51">
        <f t="shared" si="96"/>
        <v>6000</v>
      </c>
      <c r="F351" s="52">
        <f t="shared" si="81"/>
        <v>12.916286533178278</v>
      </c>
    </row>
    <row r="352" spans="1:6" ht="12.75" customHeight="1" x14ac:dyDescent="0.2">
      <c r="A352" s="53">
        <v>411</v>
      </c>
      <c r="B352" s="85" t="s">
        <v>743</v>
      </c>
      <c r="C352" s="50" t="s">
        <v>744</v>
      </c>
      <c r="D352" s="51">
        <f t="shared" ref="D352:E352" si="97">SUM(D353:D355)</f>
        <v>46452.98</v>
      </c>
      <c r="E352" s="51">
        <f t="shared" si="97"/>
        <v>6000</v>
      </c>
      <c r="F352" s="52">
        <f t="shared" si="81"/>
        <v>12.916286533178278</v>
      </c>
    </row>
    <row r="353" spans="1:6" ht="12.75" customHeight="1" x14ac:dyDescent="0.2">
      <c r="A353" s="53">
        <v>4111</v>
      </c>
      <c r="B353" s="85" t="s">
        <v>641</v>
      </c>
      <c r="C353" s="50" t="s">
        <v>745</v>
      </c>
      <c r="D353" s="242">
        <v>46452.98</v>
      </c>
      <c r="E353" s="242">
        <v>6000</v>
      </c>
      <c r="F353" s="52">
        <f t="shared" si="81"/>
        <v>12.916286533178278</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351983.09</v>
      </c>
      <c r="E363" s="51">
        <f t="shared" si="99"/>
        <v>379099.3</v>
      </c>
      <c r="F363" s="52">
        <f t="shared" si="81"/>
        <v>107.70383884066703</v>
      </c>
    </row>
    <row r="364" spans="1:6" ht="12.75" customHeight="1" x14ac:dyDescent="0.2">
      <c r="A364" s="53">
        <v>421</v>
      </c>
      <c r="B364" s="85" t="s">
        <v>759</v>
      </c>
      <c r="C364" s="50" t="s">
        <v>760</v>
      </c>
      <c r="D364" s="51">
        <f t="shared" ref="D364:E364" si="100">SUM(D365:D368)</f>
        <v>179826.02000000002</v>
      </c>
      <c r="E364" s="51">
        <f t="shared" si="100"/>
        <v>287718.76</v>
      </c>
      <c r="F364" s="52">
        <f t="shared" si="81"/>
        <v>159.99840290075929</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111692.46</v>
      </c>
      <c r="E367" s="242">
        <v>0</v>
      </c>
      <c r="F367" s="52">
        <f t="shared" si="81"/>
        <v>0</v>
      </c>
    </row>
    <row r="368" spans="1:6" ht="12.75" customHeight="1" x14ac:dyDescent="0.2">
      <c r="A368" s="53">
        <v>4214</v>
      </c>
      <c r="B368" s="85" t="s">
        <v>671</v>
      </c>
      <c r="C368" s="50" t="s">
        <v>764</v>
      </c>
      <c r="D368" s="242">
        <v>68133.56</v>
      </c>
      <c r="E368" s="242">
        <v>287718.76</v>
      </c>
      <c r="F368" s="52">
        <f t="shared" si="81"/>
        <v>422.28640335247417</v>
      </c>
    </row>
    <row r="369" spans="1:6" ht="12.75" customHeight="1" x14ac:dyDescent="0.2">
      <c r="A369" s="53">
        <v>422</v>
      </c>
      <c r="B369" s="85" t="s">
        <v>765</v>
      </c>
      <c r="C369" s="50" t="s">
        <v>766</v>
      </c>
      <c r="D369" s="51">
        <f t="shared" ref="D369:E369" si="101">SUM(D370:D377)</f>
        <v>159013.53</v>
      </c>
      <c r="E369" s="51">
        <f t="shared" si="101"/>
        <v>70490.3</v>
      </c>
      <c r="F369" s="52">
        <f t="shared" si="81"/>
        <v>44.329749801793596</v>
      </c>
    </row>
    <row r="370" spans="1:6" ht="12.75" customHeight="1" x14ac:dyDescent="0.2">
      <c r="A370" s="53">
        <v>4221</v>
      </c>
      <c r="B370" s="85" t="s">
        <v>675</v>
      </c>
      <c r="C370" s="50" t="s">
        <v>767</v>
      </c>
      <c r="D370" s="242">
        <v>3178.71</v>
      </c>
      <c r="E370" s="242">
        <v>4891.07</v>
      </c>
      <c r="F370" s="52">
        <f t="shared" si="81"/>
        <v>153.86965152530428</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2921.72</v>
      </c>
      <c r="E372" s="242">
        <v>23039.77</v>
      </c>
      <c r="F372" s="52">
        <f t="shared" si="81"/>
        <v>788.56871979518917</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2109.5</v>
      </c>
      <c r="F375" s="52" t="str">
        <f t="shared" si="81"/>
        <v>-</v>
      </c>
    </row>
    <row r="376" spans="1:6" ht="12.75" customHeight="1" x14ac:dyDescent="0.2">
      <c r="A376" s="53">
        <v>4227</v>
      </c>
      <c r="B376" s="232" t="s">
        <v>687</v>
      </c>
      <c r="C376" s="50" t="s">
        <v>774</v>
      </c>
      <c r="D376" s="242">
        <v>152913.1</v>
      </c>
      <c r="E376" s="242">
        <v>40449.96</v>
      </c>
      <c r="F376" s="52">
        <f t="shared" si="81"/>
        <v>26.452906912488199</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8095.43</v>
      </c>
      <c r="E378" s="51">
        <f t="shared" si="102"/>
        <v>0</v>
      </c>
      <c r="F378" s="52">
        <f t="shared" si="81"/>
        <v>0</v>
      </c>
    </row>
    <row r="379" spans="1:6" ht="12.75" customHeight="1" x14ac:dyDescent="0.2">
      <c r="A379" s="53">
        <v>4231</v>
      </c>
      <c r="B379" s="85" t="s">
        <v>693</v>
      </c>
      <c r="C379" s="50" t="s">
        <v>778</v>
      </c>
      <c r="D379" s="242">
        <v>8095.43</v>
      </c>
      <c r="E379" s="242">
        <v>0</v>
      </c>
      <c r="F379" s="52">
        <f t="shared" si="81"/>
        <v>0</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3097.5</v>
      </c>
      <c r="F383" s="52" t="str">
        <f t="shared" si="81"/>
        <v>-</v>
      </c>
    </row>
    <row r="384" spans="1:6" ht="12.75" customHeight="1" x14ac:dyDescent="0.2">
      <c r="A384" s="53">
        <v>4241</v>
      </c>
      <c r="B384" s="85" t="s">
        <v>784</v>
      </c>
      <c r="C384" s="50" t="s">
        <v>785</v>
      </c>
      <c r="D384" s="242">
        <v>0</v>
      </c>
      <c r="E384" s="242">
        <v>3097.5</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5048.1099999999997</v>
      </c>
      <c r="E391" s="51">
        <f t="shared" si="105"/>
        <v>17792.739999999998</v>
      </c>
      <c r="F391" s="52">
        <f t="shared" si="81"/>
        <v>352.46339719221646</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5048.1099999999997</v>
      </c>
      <c r="E393" s="242">
        <v>5292.74</v>
      </c>
      <c r="F393" s="52">
        <f t="shared" si="81"/>
        <v>104.8459720568688</v>
      </c>
    </row>
    <row r="394" spans="1:6" ht="12.75" customHeight="1" x14ac:dyDescent="0.2">
      <c r="A394" s="53">
        <v>4263</v>
      </c>
      <c r="B394" s="85" t="s">
        <v>723</v>
      </c>
      <c r="C394" s="50" t="s">
        <v>798</v>
      </c>
      <c r="D394" s="242">
        <v>0</v>
      </c>
      <c r="E394" s="242">
        <v>12500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1336.96</v>
      </c>
      <c r="E402" s="51">
        <f t="shared" si="109"/>
        <v>13810.53</v>
      </c>
      <c r="F402" s="52">
        <f t="shared" si="81"/>
        <v>1032.9800442795597</v>
      </c>
    </row>
    <row r="403" spans="1:6" ht="12.75" customHeight="1" x14ac:dyDescent="0.2">
      <c r="A403" s="53">
        <v>451</v>
      </c>
      <c r="B403" s="85" t="s">
        <v>812</v>
      </c>
      <c r="C403" s="50" t="s">
        <v>813</v>
      </c>
      <c r="D403" s="242">
        <v>1336.96</v>
      </c>
      <c r="E403" s="242">
        <v>13810.53</v>
      </c>
      <c r="F403" s="52">
        <f t="shared" si="81"/>
        <v>1032.9800442795597</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396659.96</v>
      </c>
      <c r="E408" s="51">
        <f t="shared" si="111"/>
        <v>392315.41000000003</v>
      </c>
      <c r="F408" s="52">
        <f t="shared" si="81"/>
        <v>98.904716775547513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1419379.73</v>
      </c>
      <c r="E412" s="51">
        <f>E6+E298</f>
        <v>1452612.9799999997</v>
      </c>
      <c r="F412" s="52">
        <f t="shared" si="81"/>
        <v>102.34139246162124</v>
      </c>
    </row>
    <row r="413" spans="1:6" ht="12.75" customHeight="1" x14ac:dyDescent="0.2">
      <c r="A413" s="53" t="s">
        <v>609</v>
      </c>
      <c r="B413" s="85" t="s">
        <v>832</v>
      </c>
      <c r="C413" s="50" t="s">
        <v>833</v>
      </c>
      <c r="D413" s="51">
        <f t="shared" ref="D413:E413" si="112">D289+D350</f>
        <v>1600334.32</v>
      </c>
      <c r="E413" s="51">
        <f t="shared" si="112"/>
        <v>1703054.8</v>
      </c>
      <c r="F413" s="52">
        <f t="shared" si="81"/>
        <v>106.41868881497211</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180954.59000000008</v>
      </c>
      <c r="E415" s="51">
        <f t="shared" si="114"/>
        <v>250441.8200000003</v>
      </c>
      <c r="F415" s="52">
        <f t="shared" si="81"/>
        <v>138.40036884391836</v>
      </c>
    </row>
    <row r="416" spans="1:6" ht="12.75" customHeight="1" x14ac:dyDescent="0.2">
      <c r="A416" s="60" t="s">
        <v>838</v>
      </c>
      <c r="B416" s="232" t="s">
        <v>839</v>
      </c>
      <c r="C416" s="61" t="s">
        <v>840</v>
      </c>
      <c r="D416" s="51">
        <f t="shared" ref="D416:E416" si="115">IF(D292-D293+D409-D410&gt;=0,D292-D293+D409-D410,0)</f>
        <v>317407.96999999997</v>
      </c>
      <c r="E416" s="51">
        <f t="shared" si="115"/>
        <v>125762.25</v>
      </c>
      <c r="F416" s="52">
        <f t="shared" si="81"/>
        <v>39.621642140870001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800.5</v>
      </c>
      <c r="E418" s="62">
        <f t="shared" si="117"/>
        <v>2259.25</v>
      </c>
      <c r="F418" s="57">
        <f t="shared" si="81"/>
        <v>282.22985633978766</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1419379.73</v>
      </c>
      <c r="E639" s="51">
        <f t="shared" si="180"/>
        <v>1452612.9799999997</v>
      </c>
      <c r="F639" s="52">
        <f t="shared" si="119"/>
        <v>102.34139246162124</v>
      </c>
    </row>
    <row r="640" spans="1:6" ht="12.75" customHeight="1" x14ac:dyDescent="0.2">
      <c r="A640" s="53" t="s">
        <v>609</v>
      </c>
      <c r="B640" s="85" t="s">
        <v>1278</v>
      </c>
      <c r="C640" s="50" t="s">
        <v>1279</v>
      </c>
      <c r="D640" s="51">
        <f t="shared" ref="D640:E640" si="181">D413+D528</f>
        <v>1600334.32</v>
      </c>
      <c r="E640" s="51">
        <f t="shared" si="181"/>
        <v>1703054.8</v>
      </c>
      <c r="F640" s="52">
        <f t="shared" si="119"/>
        <v>106.41868881497211</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180954.59000000008</v>
      </c>
      <c r="E642" s="51">
        <f t="shared" si="183"/>
        <v>250441.8200000003</v>
      </c>
      <c r="F642" s="52">
        <f t="shared" si="119"/>
        <v>138.40036884391836</v>
      </c>
    </row>
    <row r="643" spans="1:6" ht="24" x14ac:dyDescent="0.2">
      <c r="A643" s="60" t="s">
        <v>1284</v>
      </c>
      <c r="B643" s="85" t="s">
        <v>1285</v>
      </c>
      <c r="C643" s="61" t="s">
        <v>1284</v>
      </c>
      <c r="D643" s="51">
        <f t="shared" ref="D643:E643" si="184">IF(D416-D417+D637-D638&gt;=0,D416-D417+D637-D638,0)</f>
        <v>317407.96999999997</v>
      </c>
      <c r="E643" s="51">
        <f t="shared" si="184"/>
        <v>125762.25</v>
      </c>
      <c r="F643" s="52">
        <f t="shared" si="119"/>
        <v>39.621642140870001</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136453.37999999989</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124679.5700000003</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379469.97</v>
      </c>
      <c r="E649" s="242">
        <v>339117.24</v>
      </c>
      <c r="F649" s="52">
        <f t="shared" ref="F649:F724" si="188">IF(D649&lt;&gt;0,IF(E649/D649&gt;=100,"&gt;&gt;100",E649/D649*100),"-")</f>
        <v>89.366028094397038</v>
      </c>
    </row>
    <row r="650" spans="1:6" ht="12.75" customHeight="1" x14ac:dyDescent="0.2">
      <c r="A650" s="53" t="s">
        <v>1297</v>
      </c>
      <c r="B650" s="85" t="s">
        <v>1298</v>
      </c>
      <c r="C650" s="50" t="s">
        <v>1297</v>
      </c>
      <c r="D650" s="242">
        <v>1711193.3</v>
      </c>
      <c r="E650" s="242">
        <v>1775098.67</v>
      </c>
      <c r="F650" s="52">
        <f t="shared" si="188"/>
        <v>103.73455003593106</v>
      </c>
    </row>
    <row r="651" spans="1:6" ht="12.75" customHeight="1" x14ac:dyDescent="0.2">
      <c r="A651" s="53" t="s">
        <v>1299</v>
      </c>
      <c r="B651" s="85" t="s">
        <v>1300</v>
      </c>
      <c r="C651" s="50" t="s">
        <v>1299</v>
      </c>
      <c r="D651" s="242">
        <v>1751546.02</v>
      </c>
      <c r="E651" s="242">
        <v>2034271.87</v>
      </c>
      <c r="F651" s="52">
        <f t="shared" si="188"/>
        <v>116.14150280790226</v>
      </c>
    </row>
    <row r="652" spans="1:6" ht="24" x14ac:dyDescent="0.2">
      <c r="A652" s="53">
        <v>11</v>
      </c>
      <c r="B652" s="85" t="s">
        <v>1301</v>
      </c>
      <c r="C652" s="50" t="s">
        <v>1302</v>
      </c>
      <c r="D652" s="51">
        <f t="shared" ref="D652:E652" si="189">+D649+D650-D651</f>
        <v>339117.25</v>
      </c>
      <c r="E652" s="51">
        <f t="shared" si="189"/>
        <v>79944.040000000037</v>
      </c>
      <c r="F652" s="52">
        <f t="shared" si="188"/>
        <v>23.574159085095211</v>
      </c>
    </row>
    <row r="653" spans="1:6" ht="24" x14ac:dyDescent="0.2">
      <c r="A653" s="53" t="s">
        <v>609</v>
      </c>
      <c r="B653" s="85" t="s">
        <v>1303</v>
      </c>
      <c r="C653" s="50" t="s">
        <v>1304</v>
      </c>
      <c r="D653" s="262">
        <v>14</v>
      </c>
      <c r="E653" s="262">
        <v>10</v>
      </c>
      <c r="F653" s="52">
        <f t="shared" si="188"/>
        <v>71.428571428571431</v>
      </c>
    </row>
    <row r="654" spans="1:6" ht="24" x14ac:dyDescent="0.2">
      <c r="A654" s="53" t="s">
        <v>609</v>
      </c>
      <c r="B654" s="85" t="s">
        <v>1305</v>
      </c>
      <c r="C654" s="50" t="s">
        <v>1306</v>
      </c>
      <c r="D654" s="262">
        <v>16</v>
      </c>
      <c r="E654" s="262">
        <v>17</v>
      </c>
      <c r="F654" s="52">
        <f t="shared" si="188"/>
        <v>106.25</v>
      </c>
    </row>
    <row r="655" spans="1:6" ht="12.75" customHeight="1" x14ac:dyDescent="0.2">
      <c r="A655" s="53" t="s">
        <v>609</v>
      </c>
      <c r="B655" s="85" t="s">
        <v>1307</v>
      </c>
      <c r="C655" s="50" t="s">
        <v>1308</v>
      </c>
      <c r="D655" s="262">
        <v>14</v>
      </c>
      <c r="E655" s="262">
        <v>10</v>
      </c>
      <c r="F655" s="52">
        <f t="shared" si="188"/>
        <v>71.428571428571431</v>
      </c>
    </row>
    <row r="656" spans="1:6" ht="12.75" customHeight="1" x14ac:dyDescent="0.2">
      <c r="A656" s="53" t="s">
        <v>609</v>
      </c>
      <c r="B656" s="85" t="s">
        <v>1309</v>
      </c>
      <c r="C656" s="50" t="s">
        <v>1310</v>
      </c>
      <c r="D656" s="262">
        <v>16</v>
      </c>
      <c r="E656" s="262">
        <v>17</v>
      </c>
      <c r="F656" s="52">
        <f t="shared" si="188"/>
        <v>106.25</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216878.94</v>
      </c>
      <c r="E661" s="242">
        <v>275034.59999999998</v>
      </c>
      <c r="F661" s="52">
        <f t="shared" si="188"/>
        <v>126.81480276508175</v>
      </c>
    </row>
    <row r="662" spans="1:6" ht="12.75" customHeight="1" x14ac:dyDescent="0.2">
      <c r="A662" s="53">
        <v>63312</v>
      </c>
      <c r="B662" s="85" t="s">
        <v>1322</v>
      </c>
      <c r="C662" s="50" t="s">
        <v>1323</v>
      </c>
      <c r="D662" s="242">
        <v>2369.1</v>
      </c>
      <c r="E662" s="242">
        <v>2950.51</v>
      </c>
      <c r="F662" s="52">
        <f t="shared" si="188"/>
        <v>124.54138702460851</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13793.16</v>
      </c>
      <c r="E664" s="242">
        <v>24456.65</v>
      </c>
      <c r="F664" s="52">
        <f t="shared" si="188"/>
        <v>177.30998552905933</v>
      </c>
    </row>
    <row r="665" spans="1:6" ht="12.75" customHeight="1" x14ac:dyDescent="0.2">
      <c r="A665" s="53">
        <v>63321</v>
      </c>
      <c r="B665" s="85" t="s">
        <v>1328</v>
      </c>
      <c r="C665" s="50" t="s">
        <v>1329</v>
      </c>
      <c r="D665" s="242">
        <v>120214.71</v>
      </c>
      <c r="E665" s="242">
        <v>10500</v>
      </c>
      <c r="F665" s="52">
        <f t="shared" si="188"/>
        <v>8.7343720248545278</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522.85</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1043.2</v>
      </c>
      <c r="E675" s="242">
        <v>2360.06</v>
      </c>
      <c r="F675" s="52">
        <f t="shared" si="188"/>
        <v>226.23274539877301</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95656.85</v>
      </c>
      <c r="E710" s="242">
        <v>116575.05</v>
      </c>
      <c r="F710" s="52">
        <f t="shared" si="188"/>
        <v>121.86795822776936</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1194.51</v>
      </c>
      <c r="E717" s="242">
        <v>0</v>
      </c>
      <c r="F717" s="52">
        <f t="shared" si="188"/>
        <v>0</v>
      </c>
    </row>
    <row r="718" spans="1:6" ht="12.75" customHeight="1" x14ac:dyDescent="0.2">
      <c r="A718" s="53">
        <v>32121</v>
      </c>
      <c r="B718" s="85" t="s">
        <v>1416</v>
      </c>
      <c r="C718" s="50" t="s">
        <v>1417</v>
      </c>
      <c r="D718" s="242">
        <v>7329.91</v>
      </c>
      <c r="E718" s="242">
        <v>8581.4500000000007</v>
      </c>
      <c r="F718" s="52">
        <f t="shared" si="188"/>
        <v>117.07442519758089</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910.48</v>
      </c>
      <c r="E720" s="242">
        <v>425.39</v>
      </c>
      <c r="F720" s="52">
        <f t="shared" si="188"/>
        <v>46.721509533432915</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12638.23</v>
      </c>
      <c r="E722" s="242">
        <v>11471.48</v>
      </c>
      <c r="F722" s="52">
        <f t="shared" si="188"/>
        <v>90.768090151864627</v>
      </c>
    </row>
    <row r="723" spans="1:6" ht="12.75" customHeight="1" x14ac:dyDescent="0.2">
      <c r="A723" s="53" t="s">
        <v>1426</v>
      </c>
      <c r="B723" s="85" t="s">
        <v>1427</v>
      </c>
      <c r="C723" s="50" t="s">
        <v>1426</v>
      </c>
      <c r="D723" s="242">
        <v>117.46</v>
      </c>
      <c r="E723" s="242">
        <v>177</v>
      </c>
      <c r="F723" s="52">
        <f t="shared" si="188"/>
        <v>150.68959645836881</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26243.79</v>
      </c>
      <c r="E725" s="242">
        <v>24985.34</v>
      </c>
      <c r="F725" s="52">
        <f t="shared" ref="F725:F979" si="190">IF(D725&lt;&gt;0,IF(E725/D725&gt;=100,"&gt;&gt;100",E725/D725*100),"-")</f>
        <v>95.204770347575561</v>
      </c>
    </row>
    <row r="726" spans="1:6" ht="12.75" customHeight="1" x14ac:dyDescent="0.2">
      <c r="A726" s="53" t="s">
        <v>1432</v>
      </c>
      <c r="B726" s="85" t="s">
        <v>1433</v>
      </c>
      <c r="C726" s="50" t="s">
        <v>1432</v>
      </c>
      <c r="D726" s="242">
        <v>0</v>
      </c>
      <c r="E726" s="242">
        <v>19.12</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3247.15</v>
      </c>
      <c r="E759" s="242">
        <v>6837.64</v>
      </c>
      <c r="F759" s="52">
        <f t="shared" si="190"/>
        <v>210.57357990853518</v>
      </c>
    </row>
    <row r="760" spans="1:6" ht="12.75" customHeight="1" x14ac:dyDescent="0.2">
      <c r="A760" s="53">
        <v>35232</v>
      </c>
      <c r="B760" s="85" t="s">
        <v>1500</v>
      </c>
      <c r="C760" s="50" t="s">
        <v>1501</v>
      </c>
      <c r="D760" s="242">
        <v>12220.66</v>
      </c>
      <c r="E760" s="242">
        <v>13696.96</v>
      </c>
      <c r="F760" s="52">
        <f t="shared" si="190"/>
        <v>112.08036227175945</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3978.59</v>
      </c>
      <c r="E764" s="242">
        <v>2714.76</v>
      </c>
      <c r="F764" s="52">
        <f t="shared" si="190"/>
        <v>68.234223682259298</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8484.7000000000007</v>
      </c>
      <c r="E769" s="242">
        <v>16152.49</v>
      </c>
      <c r="F769" s="52">
        <f t="shared" si="190"/>
        <v>190.37196365222104</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26159.67</v>
      </c>
      <c r="E819" s="242">
        <v>24646.66</v>
      </c>
      <c r="F819" s="52">
        <f t="shared" si="190"/>
        <v>94.216249669816179</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35516.620000000003</v>
      </c>
      <c r="E823" s="242">
        <v>27188.2</v>
      </c>
      <c r="F823" s="52">
        <f t="shared" si="190"/>
        <v>76.550640235472855</v>
      </c>
    </row>
    <row r="824" spans="1:6" ht="12.75" customHeight="1" x14ac:dyDescent="0.2">
      <c r="A824" s="53">
        <v>37221</v>
      </c>
      <c r="B824" s="85" t="s">
        <v>1628</v>
      </c>
      <c r="C824" s="50" t="s">
        <v>1629</v>
      </c>
      <c r="D824" s="242">
        <v>3245.07</v>
      </c>
      <c r="E824" s="242">
        <v>3633.74</v>
      </c>
      <c r="F824" s="52">
        <f t="shared" si="190"/>
        <v>111.97724548314827</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68692.02</v>
      </c>
      <c r="E830" s="242">
        <v>74355.22</v>
      </c>
      <c r="F830" s="52">
        <f t="shared" si="190"/>
        <v>108.24433464032649</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8" workbookViewId="0">
      <selection activeCell="I258" sqref="I25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6119878.0800000001</v>
      </c>
      <c r="E6" s="229">
        <f t="shared" si="0"/>
        <v>6091634.870000001</v>
      </c>
      <c r="F6" s="230">
        <f t="shared" ref="F6:F260" si="1">IF(D6&gt;0,IF(E6/D6&gt;=100,"&gt;&gt;100",E6/D6*100),"-")</f>
        <v>99.53850044672788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5258839.72</v>
      </c>
      <c r="E7" s="104">
        <f t="shared" si="2"/>
        <v>5469242.5000000009</v>
      </c>
      <c r="F7" s="93">
        <f t="shared" si="1"/>
        <v>104.00093540025215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199623.01</v>
      </c>
      <c r="E8" s="104">
        <f>E9+E10-E11</f>
        <v>213870.28</v>
      </c>
      <c r="F8" s="93">
        <f t="shared" si="1"/>
        <v>107.13708805412763</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199623.01</v>
      </c>
      <c r="E9" s="247">
        <v>213870.28</v>
      </c>
      <c r="F9" s="93">
        <f t="shared" si="1"/>
        <v>107.13708805412763</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5059216.71</v>
      </c>
      <c r="E12" s="104">
        <f t="shared" si="3"/>
        <v>5252364.4200000009</v>
      </c>
      <c r="F12" s="93">
        <f t="shared" si="1"/>
        <v>103.81773940654146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4437416.68</v>
      </c>
      <c r="E13" s="104">
        <f t="shared" si="4"/>
        <v>4560865.74</v>
      </c>
      <c r="F13" s="93">
        <f t="shared" si="1"/>
        <v>102.78200288371389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3335799.82</v>
      </c>
      <c r="E15" s="247">
        <v>3341164.22</v>
      </c>
      <c r="F15" s="93">
        <f t="shared" si="1"/>
        <v>100.16081300705868</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1865896.99</v>
      </c>
      <c r="E16" s="247">
        <v>1865896.99</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576914.01</v>
      </c>
      <c r="E17" s="247">
        <v>851279.17</v>
      </c>
      <c r="F17" s="93">
        <f t="shared" si="1"/>
        <v>147.55737514504114</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1341194.1399999999</v>
      </c>
      <c r="E18" s="247">
        <v>1497474.64</v>
      </c>
      <c r="F18" s="93">
        <f t="shared" si="1"/>
        <v>111.65233990658503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208728.22999999998</v>
      </c>
      <c r="E19" s="104">
        <f t="shared" si="5"/>
        <v>261981.94999999998</v>
      </c>
      <c r="F19" s="93">
        <f t="shared" si="1"/>
        <v>125.51342480123554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111861.04</v>
      </c>
      <c r="E20" s="247">
        <v>118118</v>
      </c>
      <c r="F20" s="93">
        <f t="shared" si="1"/>
        <v>105.59351137804549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25619.22</v>
      </c>
      <c r="E21" s="247">
        <v>25619.22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21358.11</v>
      </c>
      <c r="E22" s="247">
        <v>30295.119999999999</v>
      </c>
      <c r="F22" s="93">
        <f t="shared" si="1"/>
        <v>141.84363691356586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4033.45</v>
      </c>
      <c r="E23" s="247">
        <v>4033.45</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3587.9</v>
      </c>
      <c r="E25" s="247">
        <v>5697.4</v>
      </c>
      <c r="F25" s="93">
        <f t="shared" si="1"/>
        <v>158.79483820619302</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197410.25</v>
      </c>
      <c r="E26" s="247">
        <v>265315.98</v>
      </c>
      <c r="F26" s="93">
        <f t="shared" si="1"/>
        <v>134.39827972458369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155141.74</v>
      </c>
      <c r="E28" s="247">
        <v>187097.22</v>
      </c>
      <c r="F28" s="93">
        <f t="shared" si="1"/>
        <v>120.59760319821089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74136.819999999992</v>
      </c>
      <c r="E29" s="104">
        <f t="shared" si="6"/>
        <v>73299.16</v>
      </c>
      <c r="F29" s="93">
        <f t="shared" si="1"/>
        <v>98.87011609076302</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74974.45</v>
      </c>
      <c r="E30" s="247">
        <v>74974.45</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837.63</v>
      </c>
      <c r="E34" s="247">
        <v>1675.29</v>
      </c>
      <c r="F34" s="93">
        <f t="shared" si="1"/>
        <v>200.0035815336127</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40008.630000000005</v>
      </c>
      <c r="E35" s="104">
        <f t="shared" si="7"/>
        <v>40411.980000000003</v>
      </c>
      <c r="F35" s="93">
        <f t="shared" si="1"/>
        <v>101.00815749002152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2440.11</v>
      </c>
      <c r="E36" s="247">
        <v>2440.11</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37971.86</v>
      </c>
      <c r="E37" s="247">
        <v>37971.870000000003</v>
      </c>
      <c r="F37" s="93">
        <f t="shared" si="1"/>
        <v>100.00002633529147</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403.34</v>
      </c>
      <c r="E40" s="247">
        <v>0</v>
      </c>
      <c r="F40" s="93">
        <f t="shared" si="1"/>
        <v>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298926.34999999998</v>
      </c>
      <c r="E45" s="104">
        <f t="shared" si="9"/>
        <v>315805.59000000003</v>
      </c>
      <c r="F45" s="93">
        <f t="shared" si="1"/>
        <v>105.64662165111909</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13134.25</v>
      </c>
      <c r="E47" s="247">
        <v>18426.990000000002</v>
      </c>
      <c r="F47" s="93">
        <f t="shared" si="1"/>
        <v>140.29723813693209</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287989.38</v>
      </c>
      <c r="E48" s="247">
        <v>300489.39</v>
      </c>
      <c r="F48" s="93">
        <f t="shared" si="1"/>
        <v>104.34044130377309</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2197.2800000000002</v>
      </c>
      <c r="E50" s="247">
        <v>3110.79</v>
      </c>
      <c r="F50" s="93">
        <f t="shared" si="1"/>
        <v>141.57458312094951</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28183.21</v>
      </c>
      <c r="E54" s="247">
        <v>38918.44</v>
      </c>
      <c r="F54" s="93">
        <f t="shared" si="1"/>
        <v>138.09087041539982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28183.21</v>
      </c>
      <c r="E55" s="247">
        <v>38918.44</v>
      </c>
      <c r="F55" s="93">
        <f t="shared" si="1"/>
        <v>138.09087041539982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3007.8</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3007.8</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861038.36</v>
      </c>
      <c r="E68" s="104">
        <f t="shared" si="13"/>
        <v>622392.37</v>
      </c>
      <c r="F68" s="93">
        <f t="shared" si="1"/>
        <v>72.283930532432962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339117.25</v>
      </c>
      <c r="E69" s="104">
        <f t="shared" si="14"/>
        <v>79944.039999999994</v>
      </c>
      <c r="F69" s="93">
        <f t="shared" si="1"/>
        <v>23.574159085095197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339111.18</v>
      </c>
      <c r="E70" s="104">
        <f t="shared" si="15"/>
        <v>74554.009999999995</v>
      </c>
      <c r="F70" s="93">
        <f t="shared" si="1"/>
        <v>21.985122991226653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339111.18</v>
      </c>
      <c r="E72" s="247">
        <v>74554.009999999995</v>
      </c>
      <c r="F72" s="93">
        <f t="shared" si="1"/>
        <v>21.985122991226653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6.07</v>
      </c>
      <c r="E76" s="247">
        <v>5390.03</v>
      </c>
      <c r="F76" s="93" t="str">
        <f t="shared" si="1"/>
        <v>&gt;&gt;100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57570.61</v>
      </c>
      <c r="E78" s="104">
        <f>E79+SUM(E82:E84)-E85+E86</f>
        <v>81469.77</v>
      </c>
      <c r="F78" s="93">
        <f t="shared" si="1"/>
        <v>141.5127788293367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57570.61</v>
      </c>
      <c r="E86" s="247">
        <v>81469.77</v>
      </c>
      <c r="F86" s="93">
        <f t="shared" si="1"/>
        <v>141.5127788293367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365385.89</v>
      </c>
      <c r="E134" s="104">
        <f t="shared" si="23"/>
        <v>365385.9</v>
      </c>
      <c r="F134" s="93">
        <f t="shared" si="1"/>
        <v>100.00000273683256</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365385.89</v>
      </c>
      <c r="E135" s="104">
        <f t="shared" si="24"/>
        <v>365385.9</v>
      </c>
      <c r="F135" s="93">
        <f t="shared" si="1"/>
        <v>100.00000273683256</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365385.89</v>
      </c>
      <c r="E138" s="247">
        <v>365385.9</v>
      </c>
      <c r="F138" s="93">
        <f t="shared" si="1"/>
        <v>100.00000273683256</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94547.540000000008</v>
      </c>
      <c r="E146" s="104">
        <f t="shared" si="26"/>
        <v>91088.75</v>
      </c>
      <c r="F146" s="93">
        <f t="shared" si="1"/>
        <v>96.341745115737538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30037.9</v>
      </c>
      <c r="E147" s="247">
        <v>11462.75</v>
      </c>
      <c r="F147" s="93">
        <f t="shared" si="1"/>
        <v>38.160956658088615</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2962.41</v>
      </c>
      <c r="E158" s="247">
        <v>14315.81</v>
      </c>
      <c r="F158" s="93">
        <f t="shared" si="1"/>
        <v>483.24877380241088</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61547.23</v>
      </c>
      <c r="E159" s="247">
        <v>65310.19</v>
      </c>
      <c r="F159" s="93">
        <f t="shared" si="1"/>
        <v>106.11393884013951</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4417.07</v>
      </c>
      <c r="E164" s="104">
        <f t="shared" si="28"/>
        <v>4503.91</v>
      </c>
      <c r="F164" s="93">
        <f t="shared" si="1"/>
        <v>101.96600914180667</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4417.07</v>
      </c>
      <c r="E166" s="247">
        <v>4503.91</v>
      </c>
      <c r="F166" s="93">
        <f t="shared" si="1"/>
        <v>101.96600914180667</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6119878.0800000001</v>
      </c>
      <c r="E175" s="104">
        <f t="shared" si="30"/>
        <v>6091634.870000001</v>
      </c>
      <c r="F175" s="93">
        <f t="shared" si="1"/>
        <v>99.53850044672788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330343.66000000003</v>
      </c>
      <c r="E176" s="104">
        <f t="shared" si="31"/>
        <v>220045.27000000002</v>
      </c>
      <c r="F176" s="93">
        <f t="shared" si="1"/>
        <v>66.611016539563678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144655.83000000002</v>
      </c>
      <c r="E177" s="104">
        <f t="shared" si="32"/>
        <v>196270.07</v>
      </c>
      <c r="F177" s="93">
        <f t="shared" si="1"/>
        <v>135.68071884831741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15373.73</v>
      </c>
      <c r="E178" s="247">
        <v>30148.07</v>
      </c>
      <c r="F178" s="93">
        <f t="shared" si="1"/>
        <v>196.10120640859441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61863.9</v>
      </c>
      <c r="E179" s="247">
        <v>87636.78</v>
      </c>
      <c r="F179" s="93">
        <f t="shared" si="1"/>
        <v>141.66061305543295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515.91</v>
      </c>
      <c r="E180" s="104">
        <f t="shared" si="33"/>
        <v>987.44</v>
      </c>
      <c r="F180" s="93">
        <f t="shared" si="1"/>
        <v>191.39772440929622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515.91</v>
      </c>
      <c r="E183" s="247">
        <v>987.44</v>
      </c>
      <c r="F183" s="93">
        <f t="shared" si="1"/>
        <v>191.39772440929622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696.1</v>
      </c>
      <c r="E184" s="247">
        <v>866.89</v>
      </c>
      <c r="F184" s="93">
        <f t="shared" si="1"/>
        <v>124.53526792127568</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803.96</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4840.24</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66206.19</v>
      </c>
      <c r="E188" s="247">
        <v>70986.69</v>
      </c>
      <c r="F188" s="93">
        <f t="shared" si="1"/>
        <v>107.22062393259604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185687.83</v>
      </c>
      <c r="E189" s="247">
        <v>23775.200000000001</v>
      </c>
      <c r="F189" s="93">
        <f t="shared" si="1"/>
        <v>12.803854727582308</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5789534.4199999999</v>
      </c>
      <c r="E237" s="104">
        <f t="shared" si="41"/>
        <v>5871589.6000000006</v>
      </c>
      <c r="F237" s="93">
        <f t="shared" si="1"/>
        <v>101.4173018769271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5554116.4299999997</v>
      </c>
      <c r="E238" s="104">
        <f t="shared" si="42"/>
        <v>5900676.5100000007</v>
      </c>
      <c r="F238" s="93">
        <f t="shared" si="1"/>
        <v>106.23969778753812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5554116.4299999997</v>
      </c>
      <c r="E239" s="104">
        <f t="shared" si="43"/>
        <v>5900676.5100000007</v>
      </c>
      <c r="F239" s="93">
        <f t="shared" si="1"/>
        <v>106.23969778753812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5188730.54</v>
      </c>
      <c r="E240" s="247">
        <v>5535290.6100000003</v>
      </c>
      <c r="F240" s="93">
        <f t="shared" si="1"/>
        <v>106.67909168395553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365385.89</v>
      </c>
      <c r="E241" s="247">
        <v>365385.9</v>
      </c>
      <c r="F241" s="93">
        <f t="shared" si="1"/>
        <v>100.00000273683256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136453.38</v>
      </c>
      <c r="E245" s="104">
        <f t="shared" si="45"/>
        <v>-124679.57</v>
      </c>
      <c r="F245" s="93">
        <f t="shared" si="1"/>
        <v>-91.371551221376862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136453.38</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136453.38</v>
      </c>
      <c r="E247" s="247">
        <v>0</v>
      </c>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124679.57</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124679.57</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94547.54</v>
      </c>
      <c r="E255" s="247">
        <v>91088.75</v>
      </c>
      <c r="F255" s="93">
        <f t="shared" si="1"/>
        <v>96.341745115737552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4417.07</v>
      </c>
      <c r="E256" s="247">
        <v>4503.91</v>
      </c>
      <c r="F256" s="93">
        <f t="shared" si="1"/>
        <v>101.96600914180667</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94255.55</v>
      </c>
      <c r="E264" s="247">
        <v>88829.5</v>
      </c>
      <c r="F264" s="93">
        <f t="shared" si="50"/>
        <v>94.243256763129594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291.99</v>
      </c>
      <c r="E265" s="247">
        <v>2259.25</v>
      </c>
      <c r="F265" s="93">
        <f t="shared" si="50"/>
        <v>773.74225144696732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4417.07</v>
      </c>
      <c r="E266" s="247">
        <v>4503.91</v>
      </c>
      <c r="F266" s="93">
        <f t="shared" si="50"/>
        <v>101.96600914180667</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216.68</v>
      </c>
      <c r="E268" s="247">
        <v>182.8</v>
      </c>
      <c r="F268" s="93">
        <f t="shared" si="50"/>
        <v>84.364039136053165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57353.93</v>
      </c>
      <c r="E271" s="247">
        <v>81286.97</v>
      </c>
      <c r="F271" s="93">
        <f t="shared" si="50"/>
        <v>141.72868363161862</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81648.39</v>
      </c>
      <c r="E287" s="247">
        <v>136128.66</v>
      </c>
      <c r="F287" s="93">
        <f t="shared" si="50"/>
        <v>166.72546758117338</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63007.44</v>
      </c>
      <c r="E288" s="247">
        <v>60141.41</v>
      </c>
      <c r="F288" s="93">
        <f t="shared" si="50"/>
        <v>95.451283213537963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45696.79</v>
      </c>
      <c r="E289" s="247">
        <v>4621.7</v>
      </c>
      <c r="F289" s="93">
        <f t="shared" si="50"/>
        <v>10.113839506013441</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139991.04000000001</v>
      </c>
      <c r="E290" s="247">
        <v>19153.5</v>
      </c>
      <c r="F290" s="93">
        <f t="shared" si="50"/>
        <v>13.681947073184112</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55" workbookViewId="0">
      <selection activeCell="D22" sqref="D2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470240.47</v>
      </c>
      <c r="E5" s="79">
        <f t="shared" si="0"/>
        <v>495081.06999999995</v>
      </c>
      <c r="F5" s="80">
        <f t="shared" ref="F5:F141" si="1">IF(D5&gt;0,IF(E5/D5&gt;=100,"&gt;&gt;100",E5/D5*100),"-")</f>
        <v>105.28253129723181</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208989.25</v>
      </c>
      <c r="E13" s="81">
        <f t="shared" si="4"/>
        <v>198594.34</v>
      </c>
      <c r="F13" s="63">
        <f t="shared" si="1"/>
        <v>95.026103017260453</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208989.25</v>
      </c>
      <c r="E14" s="249">
        <v>198594.34</v>
      </c>
      <c r="F14" s="63">
        <f t="shared" si="1"/>
        <v>95.026103017260453</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261251.22</v>
      </c>
      <c r="E21" s="249">
        <v>296486.73</v>
      </c>
      <c r="F21" s="63">
        <f t="shared" si="1"/>
        <v>113.48721357167251</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411219.52</v>
      </c>
      <c r="E82" s="81">
        <f t="shared" si="16"/>
        <v>409575.4</v>
      </c>
      <c r="F82" s="63">
        <f t="shared" si="1"/>
        <v>99.600184349225458</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411219.52</v>
      </c>
      <c r="E88" s="249">
        <v>409575.4</v>
      </c>
      <c r="F88" s="63">
        <f t="shared" si="1"/>
        <v>99.600184349225458</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467643.34</v>
      </c>
      <c r="E107" s="81">
        <f t="shared" si="21"/>
        <v>513177.2</v>
      </c>
      <c r="F107" s="63">
        <f t="shared" si="1"/>
        <v>109.73687768118327</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467643.34</v>
      </c>
      <c r="E113" s="249">
        <v>513177.2</v>
      </c>
      <c r="F113" s="63">
        <f t="shared" si="1"/>
        <v>109.73687768118327</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251230.99</v>
      </c>
      <c r="E114" s="81">
        <f t="shared" si="22"/>
        <v>285221.13</v>
      </c>
      <c r="F114" s="63">
        <f t="shared" si="1"/>
        <v>113.52943759048198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251230.99</v>
      </c>
      <c r="E115" s="81">
        <f t="shared" si="23"/>
        <v>285221.13</v>
      </c>
      <c r="F115" s="63">
        <f t="shared" si="1"/>
        <v>113.52943759048198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251230.99</v>
      </c>
      <c r="E116" s="249">
        <v>285221.13</v>
      </c>
      <c r="F116" s="63">
        <f t="shared" si="1"/>
        <v>113.52943759048198</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1600334.32</v>
      </c>
      <c r="E141" s="106">
        <f t="shared" si="28"/>
        <v>1703054.7999999998</v>
      </c>
      <c r="F141" s="82">
        <f t="shared" si="1"/>
        <v>106.4186888149721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1365.89</v>
      </c>
      <c r="E5" s="107">
        <f t="shared" si="0"/>
        <v>1365.89</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1365.89</v>
      </c>
      <c r="E22" s="108">
        <f t="shared" si="3"/>
        <v>1365.89</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1365.89</v>
      </c>
      <c r="E23" s="108">
        <f t="shared" si="4"/>
        <v>1365.89</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1365.89</v>
      </c>
      <c r="E25" s="250">
        <v>1365.89</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67"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329680</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2022668.19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1511590.39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396027.85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525398.39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4556.6400000000003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20534.599999999999</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52828.6</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103368.29</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408876.02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383209.83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127867.97</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127867.97</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2132302.92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1458297.1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397708.44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493897.72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4193.68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20363.8</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52024.639999999999</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97711.46</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392397.36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546179.52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127826.3</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127826.3</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220045.27000000002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140750.35999999999</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136128.35999999999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12682.09</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12682.09</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44972.11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28348.44</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5759.79</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6115.4</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4748.4799999999996</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976.18000000000006</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382.2</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85.25</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508.73</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867.09</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768.19</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98.9</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803.95999999999992</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788.04</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15.92</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4840.24</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217.25</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4622.99</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70986.69</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6475.17</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142.97999999999999</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64368.54</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4622</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3372</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1250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79294.91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60141.41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19153.5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18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5</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31286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2024-02-29T08:37:01Z</cp:lastPrinted>
  <dcterms:created xsi:type="dcterms:W3CDTF">2022-04-01T05:14:30Z</dcterms:created>
  <dcterms:modified xsi:type="dcterms:W3CDTF">2024-03-05T14:25:47Z</dcterms:modified>
</cp:coreProperties>
</file>